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320" firstSheet="2" activeTab="8"/>
  </bookViews>
  <sheets>
    <sheet name="1kv2015" sheetId="6" r:id="rId1"/>
    <sheet name="sum1kv2015" sheetId="7" r:id="rId2"/>
    <sheet name="2kv2015" sheetId="9" r:id="rId3"/>
    <sheet name="sum2kv2015" sheetId="8" r:id="rId4"/>
    <sheet name="3kv2015" sheetId="1" r:id="rId5"/>
    <sheet name="sum3kv2015" sheetId="5" r:id="rId6"/>
    <sheet name="4kv2015" sheetId="2" r:id="rId7"/>
    <sheet name="sumkv42015" sheetId="3" r:id="rId8"/>
    <sheet name="celoroční sled. 2015" sheetId="10" r:id="rId9"/>
    <sheet name="celoroční sum 2015" sheetId="11" r:id="rId10"/>
    <sheet name="Graf1-2015" sheetId="12" r:id="rId11"/>
    <sheet name="Graf2-2015" sheetId="15" r:id="rId12"/>
    <sheet name="Graf3-2015" sheetId="16" r:id="rId13"/>
    <sheet name="Graf4-2015" sheetId="17" r:id="rId14"/>
    <sheet name="Graf5-2015" sheetId="18" r:id="rId15"/>
    <sheet name="Graf6-2015" sheetId="19" r:id="rId16"/>
    <sheet name="Graf7-2015" sheetId="20" r:id="rId17"/>
    <sheet name="Graf8-2015" sheetId="21" r:id="rId18"/>
    <sheet name="Graf9-2015" sheetId="22" r:id="rId19"/>
  </sheets>
  <externalReferences>
    <externalReference r:id="rId20"/>
    <externalReference r:id="rId21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1" l="1"/>
  <c r="H30" i="11"/>
  <c r="C19" i="22" s="1"/>
  <c r="H29" i="11"/>
  <c r="C18" i="22" s="1"/>
  <c r="H28" i="11"/>
  <c r="C17" i="22" s="1"/>
  <c r="C15" i="22"/>
  <c r="D34" i="11"/>
  <c r="C14" i="22" s="1"/>
  <c r="D33" i="11"/>
  <c r="C12" i="22" s="1"/>
  <c r="D32" i="11"/>
  <c r="C11" i="22" s="1"/>
  <c r="D31" i="11"/>
  <c r="C10" i="22" s="1"/>
  <c r="D30" i="11"/>
  <c r="C9" i="22" s="1"/>
  <c r="D29" i="11"/>
  <c r="C8" i="22" s="1"/>
  <c r="H36" i="3"/>
  <c r="H36" i="5"/>
  <c r="D36" i="5"/>
  <c r="D36" i="8"/>
  <c r="H36" i="7" l="1"/>
  <c r="N24" i="2" l="1"/>
  <c r="N24" i="1"/>
  <c r="N24" i="9"/>
  <c r="N24" i="6"/>
  <c r="C20" i="22" l="1"/>
  <c r="H36" i="11" l="1"/>
  <c r="D28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N19" i="11"/>
  <c r="L19" i="11"/>
  <c r="K19" i="11"/>
  <c r="J19" i="11"/>
  <c r="I19" i="11"/>
  <c r="H19" i="11"/>
  <c r="G19" i="11"/>
  <c r="F19" i="11"/>
  <c r="E19" i="11"/>
  <c r="D19" i="11"/>
  <c r="C19" i="11"/>
  <c r="B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L24" i="10"/>
  <c r="I24" i="10"/>
  <c r="G24" i="10"/>
  <c r="D15" i="15" s="1"/>
  <c r="F24" i="10"/>
  <c r="D24" i="10"/>
  <c r="C24" i="10"/>
  <c r="L23" i="10"/>
  <c r="I23" i="10"/>
  <c r="G23" i="10"/>
  <c r="D14" i="15" s="1"/>
  <c r="F23" i="10"/>
  <c r="C14" i="15" s="1"/>
  <c r="D23" i="10"/>
  <c r="C23" i="10"/>
  <c r="L22" i="10"/>
  <c r="I22" i="10"/>
  <c r="G22" i="10"/>
  <c r="D13" i="15" s="1"/>
  <c r="F22" i="10"/>
  <c r="D22" i="10"/>
  <c r="C22" i="10"/>
  <c r="L21" i="10"/>
  <c r="I21" i="10"/>
  <c r="G21" i="10"/>
  <c r="D12" i="15" s="1"/>
  <c r="E12" i="15" s="1"/>
  <c r="F21" i="10"/>
  <c r="C12" i="15" s="1"/>
  <c r="D21" i="10"/>
  <c r="C21" i="10"/>
  <c r="L20" i="10"/>
  <c r="I20" i="10"/>
  <c r="G20" i="10"/>
  <c r="D11" i="15" s="1"/>
  <c r="F20" i="10"/>
  <c r="D20" i="10"/>
  <c r="C20" i="10"/>
  <c r="L19" i="10"/>
  <c r="I19" i="10"/>
  <c r="G19" i="10"/>
  <c r="F19" i="10"/>
  <c r="C10" i="15" s="1"/>
  <c r="D19" i="10"/>
  <c r="C19" i="10"/>
  <c r="L18" i="10"/>
  <c r="I18" i="10"/>
  <c r="G18" i="10"/>
  <c r="D9" i="15" s="1"/>
  <c r="E9" i="15" s="1"/>
  <c r="F18" i="10"/>
  <c r="C9" i="15" s="1"/>
  <c r="D18" i="10"/>
  <c r="C18" i="10"/>
  <c r="L17" i="10"/>
  <c r="I17" i="10"/>
  <c r="G17" i="10"/>
  <c r="D8" i="15" s="1"/>
  <c r="E8" i="15" s="1"/>
  <c r="F17" i="10"/>
  <c r="C8" i="15" s="1"/>
  <c r="D17" i="10"/>
  <c r="C17" i="10"/>
  <c r="L16" i="10"/>
  <c r="I16" i="10"/>
  <c r="G16" i="10"/>
  <c r="D7" i="15" s="1"/>
  <c r="F16" i="10"/>
  <c r="D16" i="10"/>
  <c r="C16" i="10"/>
  <c r="L15" i="10"/>
  <c r="I15" i="10"/>
  <c r="G15" i="10"/>
  <c r="D6" i="15" s="1"/>
  <c r="E6" i="15" s="1"/>
  <c r="F15" i="10"/>
  <c r="C6" i="15" s="1"/>
  <c r="D15" i="10"/>
  <c r="C15" i="10"/>
  <c r="L14" i="10"/>
  <c r="I14" i="10"/>
  <c r="G14" i="10"/>
  <c r="D5" i="15" s="1"/>
  <c r="F14" i="10"/>
  <c r="D14" i="10"/>
  <c r="C14" i="10"/>
  <c r="B26" i="10"/>
  <c r="E23" i="10"/>
  <c r="H21" i="10"/>
  <c r="E19" i="10"/>
  <c r="H17" i="10"/>
  <c r="H36" i="8"/>
  <c r="D36" i="7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L26" i="9"/>
  <c r="I26" i="9"/>
  <c r="G26" i="9"/>
  <c r="F26" i="9"/>
  <c r="H26" i="9" s="1"/>
  <c r="D26" i="9"/>
  <c r="C26" i="9"/>
  <c r="J26" i="9" s="1"/>
  <c r="B26" i="9"/>
  <c r="M24" i="9"/>
  <c r="K24" i="9"/>
  <c r="J24" i="9"/>
  <c r="H24" i="9"/>
  <c r="E24" i="9"/>
  <c r="N23" i="9"/>
  <c r="M23" i="9"/>
  <c r="K23" i="9"/>
  <c r="J23" i="9"/>
  <c r="H23" i="9"/>
  <c r="E23" i="9"/>
  <c r="N22" i="9"/>
  <c r="M22" i="9"/>
  <c r="K22" i="9"/>
  <c r="J22" i="9"/>
  <c r="H22" i="9"/>
  <c r="E22" i="9"/>
  <c r="N21" i="9"/>
  <c r="M21" i="9"/>
  <c r="K21" i="9"/>
  <c r="J21" i="9"/>
  <c r="H21" i="9"/>
  <c r="E21" i="9"/>
  <c r="N20" i="9"/>
  <c r="M20" i="9"/>
  <c r="K20" i="9"/>
  <c r="J20" i="9"/>
  <c r="H20" i="9"/>
  <c r="E20" i="9"/>
  <c r="N19" i="9"/>
  <c r="M19" i="9"/>
  <c r="K19" i="9"/>
  <c r="J19" i="9"/>
  <c r="H19" i="9"/>
  <c r="E19" i="9"/>
  <c r="N18" i="9"/>
  <c r="M18" i="9"/>
  <c r="K18" i="9"/>
  <c r="J18" i="9"/>
  <c r="H18" i="9"/>
  <c r="E18" i="9"/>
  <c r="N17" i="9"/>
  <c r="M17" i="9"/>
  <c r="K17" i="9"/>
  <c r="J17" i="9"/>
  <c r="H17" i="9"/>
  <c r="E17" i="9"/>
  <c r="N16" i="9"/>
  <c r="M16" i="9"/>
  <c r="K16" i="9"/>
  <c r="J16" i="9"/>
  <c r="H16" i="9"/>
  <c r="E16" i="9"/>
  <c r="N15" i="9"/>
  <c r="M15" i="9"/>
  <c r="K15" i="9"/>
  <c r="J15" i="9"/>
  <c r="H15" i="9"/>
  <c r="E15" i="9"/>
  <c r="N14" i="9"/>
  <c r="M14" i="9"/>
  <c r="K14" i="9"/>
  <c r="J14" i="9"/>
  <c r="H14" i="9"/>
  <c r="E14" i="9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L26" i="6"/>
  <c r="I26" i="6"/>
  <c r="G26" i="6"/>
  <c r="F26" i="6"/>
  <c r="D26" i="6"/>
  <c r="C26" i="6"/>
  <c r="B26" i="6"/>
  <c r="M24" i="6"/>
  <c r="K24" i="6"/>
  <c r="J24" i="6"/>
  <c r="H24" i="6"/>
  <c r="E24" i="6"/>
  <c r="N23" i="6"/>
  <c r="M23" i="6"/>
  <c r="K23" i="6"/>
  <c r="J23" i="6"/>
  <c r="H23" i="6"/>
  <c r="E23" i="6"/>
  <c r="N22" i="6"/>
  <c r="M22" i="6"/>
  <c r="K22" i="6"/>
  <c r="J22" i="6"/>
  <c r="H22" i="6"/>
  <c r="E22" i="6"/>
  <c r="N21" i="6"/>
  <c r="M21" i="6"/>
  <c r="K21" i="6"/>
  <c r="J21" i="6"/>
  <c r="H21" i="6"/>
  <c r="E21" i="6"/>
  <c r="N20" i="6"/>
  <c r="M20" i="6"/>
  <c r="K20" i="6"/>
  <c r="J20" i="6"/>
  <c r="H20" i="6"/>
  <c r="E20" i="6"/>
  <c r="N19" i="6"/>
  <c r="M19" i="6"/>
  <c r="K19" i="6"/>
  <c r="J19" i="6"/>
  <c r="H19" i="6"/>
  <c r="E19" i="6"/>
  <c r="N18" i="6"/>
  <c r="M18" i="6"/>
  <c r="K18" i="6"/>
  <c r="J18" i="6"/>
  <c r="H18" i="6"/>
  <c r="E18" i="6"/>
  <c r="N17" i="6"/>
  <c r="M17" i="6"/>
  <c r="K17" i="6"/>
  <c r="J17" i="6"/>
  <c r="H17" i="6"/>
  <c r="E17" i="6"/>
  <c r="N16" i="6"/>
  <c r="M16" i="6"/>
  <c r="K16" i="6"/>
  <c r="J16" i="6"/>
  <c r="H16" i="6"/>
  <c r="E16" i="6"/>
  <c r="N15" i="6"/>
  <c r="M15" i="6"/>
  <c r="K15" i="6"/>
  <c r="J15" i="6"/>
  <c r="H15" i="6"/>
  <c r="E15" i="6"/>
  <c r="N14" i="6"/>
  <c r="M14" i="6"/>
  <c r="K14" i="6"/>
  <c r="J14" i="6"/>
  <c r="H14" i="6"/>
  <c r="E14" i="6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L26" i="2"/>
  <c r="I26" i="2"/>
  <c r="G26" i="2"/>
  <c r="F26" i="2"/>
  <c r="D26" i="2"/>
  <c r="C26" i="2"/>
  <c r="M26" i="2" s="1"/>
  <c r="B26" i="2"/>
  <c r="M24" i="2"/>
  <c r="K24" i="2"/>
  <c r="J24" i="2"/>
  <c r="H24" i="2"/>
  <c r="E24" i="2"/>
  <c r="N23" i="2"/>
  <c r="M23" i="2"/>
  <c r="K23" i="2"/>
  <c r="J23" i="2"/>
  <c r="H23" i="2"/>
  <c r="E23" i="2"/>
  <c r="N22" i="2"/>
  <c r="M22" i="2"/>
  <c r="K22" i="2"/>
  <c r="J22" i="2"/>
  <c r="H22" i="2"/>
  <c r="E22" i="2"/>
  <c r="N21" i="2"/>
  <c r="M21" i="2"/>
  <c r="K21" i="2"/>
  <c r="J21" i="2"/>
  <c r="H21" i="2"/>
  <c r="E21" i="2"/>
  <c r="N20" i="2"/>
  <c r="M20" i="2"/>
  <c r="K20" i="2"/>
  <c r="J20" i="2"/>
  <c r="H20" i="2"/>
  <c r="E20" i="2"/>
  <c r="N19" i="2"/>
  <c r="M19" i="2"/>
  <c r="K19" i="2"/>
  <c r="J19" i="2"/>
  <c r="H19" i="2"/>
  <c r="E19" i="2"/>
  <c r="N18" i="2"/>
  <c r="M18" i="2"/>
  <c r="K18" i="2"/>
  <c r="J18" i="2"/>
  <c r="H18" i="2"/>
  <c r="E18" i="2"/>
  <c r="N17" i="2"/>
  <c r="M17" i="2"/>
  <c r="K17" i="2"/>
  <c r="J17" i="2"/>
  <c r="H17" i="2"/>
  <c r="E17" i="2"/>
  <c r="N16" i="2"/>
  <c r="M16" i="2"/>
  <c r="K16" i="2"/>
  <c r="J16" i="2"/>
  <c r="H16" i="2"/>
  <c r="E16" i="2"/>
  <c r="N15" i="2"/>
  <c r="M15" i="2"/>
  <c r="K15" i="2"/>
  <c r="J15" i="2"/>
  <c r="H15" i="2"/>
  <c r="E15" i="2"/>
  <c r="N14" i="2"/>
  <c r="M14" i="2"/>
  <c r="K14" i="2"/>
  <c r="J14" i="2"/>
  <c r="H14" i="2"/>
  <c r="E14" i="2"/>
  <c r="L26" i="1"/>
  <c r="I26" i="1"/>
  <c r="G26" i="1"/>
  <c r="F26" i="1"/>
  <c r="D26" i="1"/>
  <c r="C26" i="1"/>
  <c r="B26" i="1"/>
  <c r="M24" i="1"/>
  <c r="K24" i="1"/>
  <c r="J24" i="1"/>
  <c r="H24" i="1"/>
  <c r="E24" i="1"/>
  <c r="N23" i="1"/>
  <c r="M23" i="1"/>
  <c r="K23" i="1"/>
  <c r="J23" i="1"/>
  <c r="H23" i="1"/>
  <c r="E23" i="1"/>
  <c r="N22" i="1"/>
  <c r="M22" i="1"/>
  <c r="K22" i="1"/>
  <c r="J22" i="1"/>
  <c r="H22" i="1"/>
  <c r="E22" i="1"/>
  <c r="N21" i="1"/>
  <c r="M21" i="1"/>
  <c r="K21" i="1"/>
  <c r="J21" i="1"/>
  <c r="H21" i="1"/>
  <c r="E21" i="1"/>
  <c r="N20" i="1"/>
  <c r="M20" i="1"/>
  <c r="K20" i="1"/>
  <c r="J20" i="1"/>
  <c r="H20" i="1"/>
  <c r="E20" i="1"/>
  <c r="N19" i="1"/>
  <c r="M19" i="1"/>
  <c r="K19" i="1"/>
  <c r="J19" i="1"/>
  <c r="H19" i="1"/>
  <c r="E19" i="1"/>
  <c r="N18" i="1"/>
  <c r="M18" i="1"/>
  <c r="K18" i="1"/>
  <c r="J18" i="1"/>
  <c r="H18" i="1"/>
  <c r="E18" i="1"/>
  <c r="N17" i="1"/>
  <c r="M17" i="1"/>
  <c r="K17" i="1"/>
  <c r="J17" i="1"/>
  <c r="H17" i="1"/>
  <c r="E17" i="1"/>
  <c r="N16" i="1"/>
  <c r="M16" i="1"/>
  <c r="K16" i="1"/>
  <c r="J16" i="1"/>
  <c r="H16" i="1"/>
  <c r="E16" i="1"/>
  <c r="N15" i="1"/>
  <c r="M15" i="1"/>
  <c r="K15" i="1"/>
  <c r="J15" i="1"/>
  <c r="H15" i="1"/>
  <c r="E15" i="1"/>
  <c r="N14" i="1"/>
  <c r="M14" i="1"/>
  <c r="K14" i="1"/>
  <c r="J14" i="1"/>
  <c r="H14" i="1"/>
  <c r="E14" i="1"/>
  <c r="D6" i="12" l="1"/>
  <c r="C9" i="20"/>
  <c r="D9" i="20"/>
  <c r="E9" i="20" s="1"/>
  <c r="D6" i="18"/>
  <c r="D6" i="19"/>
  <c r="D8" i="12"/>
  <c r="C16" i="20"/>
  <c r="D16" i="20"/>
  <c r="E16" i="20" s="1"/>
  <c r="D8" i="19"/>
  <c r="D8" i="18"/>
  <c r="C12" i="20"/>
  <c r="D10" i="12"/>
  <c r="D12" i="20"/>
  <c r="E12" i="20" s="1"/>
  <c r="D10" i="18"/>
  <c r="D10" i="19"/>
  <c r="D12" i="12"/>
  <c r="C14" i="20"/>
  <c r="D12" i="19"/>
  <c r="D14" i="20"/>
  <c r="D12" i="18"/>
  <c r="D14" i="12"/>
  <c r="C7" i="20"/>
  <c r="D7" i="20"/>
  <c r="E7" i="20" s="1"/>
  <c r="D14" i="18"/>
  <c r="D14" i="19"/>
  <c r="C5" i="16"/>
  <c r="C5" i="12"/>
  <c r="C5" i="19"/>
  <c r="C5" i="17"/>
  <c r="D5" i="17"/>
  <c r="C5" i="18"/>
  <c r="D5" i="16"/>
  <c r="C7" i="12"/>
  <c r="C7" i="19"/>
  <c r="C7" i="17"/>
  <c r="C7" i="16"/>
  <c r="D7" i="16"/>
  <c r="E7" i="16" s="1"/>
  <c r="D7" i="17"/>
  <c r="E7" i="17" s="1"/>
  <c r="C7" i="18"/>
  <c r="C9" i="16"/>
  <c r="C9" i="12"/>
  <c r="C9" i="19"/>
  <c r="C9" i="17"/>
  <c r="D9" i="17"/>
  <c r="C9" i="18"/>
  <c r="D9" i="16"/>
  <c r="E9" i="16" s="1"/>
  <c r="C11" i="12"/>
  <c r="C11" i="19"/>
  <c r="C11" i="17"/>
  <c r="C11" i="16"/>
  <c r="D11" i="16"/>
  <c r="D11" i="17"/>
  <c r="C11" i="18"/>
  <c r="C13" i="16"/>
  <c r="C13" i="12"/>
  <c r="C13" i="19"/>
  <c r="C13" i="17"/>
  <c r="D13" i="17"/>
  <c r="E13" i="17" s="1"/>
  <c r="C13" i="18"/>
  <c r="D13" i="16"/>
  <c r="C15" i="12"/>
  <c r="C15" i="19"/>
  <c r="C15" i="17"/>
  <c r="C15" i="16"/>
  <c r="D15" i="16"/>
  <c r="E15" i="16" s="1"/>
  <c r="D15" i="17"/>
  <c r="E15" i="17" s="1"/>
  <c r="C15" i="18"/>
  <c r="C5" i="20"/>
  <c r="D5" i="12"/>
  <c r="L26" i="10"/>
  <c r="D5" i="19"/>
  <c r="D5" i="20"/>
  <c r="D5" i="18"/>
  <c r="E16" i="10"/>
  <c r="D7" i="12"/>
  <c r="E7" i="12" s="1"/>
  <c r="C10" i="20"/>
  <c r="D7" i="18"/>
  <c r="E7" i="18" s="1"/>
  <c r="D7" i="19"/>
  <c r="E7" i="19" s="1"/>
  <c r="D10" i="20"/>
  <c r="E10" i="20" s="1"/>
  <c r="E18" i="10"/>
  <c r="C11" i="20"/>
  <c r="C13" i="20" s="1"/>
  <c r="D9" i="12"/>
  <c r="E9" i="12" s="1"/>
  <c r="D9" i="19"/>
  <c r="E9" i="19" s="1"/>
  <c r="D11" i="20"/>
  <c r="D9" i="18"/>
  <c r="E9" i="18" s="1"/>
  <c r="H19" i="10"/>
  <c r="D10" i="15"/>
  <c r="E10" i="15" s="1"/>
  <c r="E20" i="10"/>
  <c r="C6" i="20"/>
  <c r="D11" i="12"/>
  <c r="E11" i="12" s="1"/>
  <c r="D11" i="18"/>
  <c r="E11" i="18" s="1"/>
  <c r="D6" i="20"/>
  <c r="D11" i="19"/>
  <c r="E11" i="19" s="1"/>
  <c r="E22" i="10"/>
  <c r="C15" i="20"/>
  <c r="D13" i="12"/>
  <c r="E13" i="12" s="1"/>
  <c r="D13" i="19"/>
  <c r="E13" i="19" s="1"/>
  <c r="D15" i="20"/>
  <c r="E15" i="20" s="1"/>
  <c r="D13" i="18"/>
  <c r="E13" i="18" s="1"/>
  <c r="E14" i="15"/>
  <c r="N24" i="10"/>
  <c r="C18" i="20"/>
  <c r="D15" i="12"/>
  <c r="E15" i="12" s="1"/>
  <c r="D18" i="20"/>
  <c r="D15" i="18"/>
  <c r="E15" i="18" s="1"/>
  <c r="D15" i="19"/>
  <c r="E15" i="19" s="1"/>
  <c r="H26" i="1"/>
  <c r="H26" i="2"/>
  <c r="H14" i="10"/>
  <c r="C5" i="15"/>
  <c r="E15" i="10"/>
  <c r="C6" i="16"/>
  <c r="C6" i="12"/>
  <c r="C6" i="19"/>
  <c r="C6" i="17"/>
  <c r="C6" i="18"/>
  <c r="D6" i="16"/>
  <c r="E6" i="16" s="1"/>
  <c r="D6" i="17"/>
  <c r="E6" i="17" s="1"/>
  <c r="H16" i="10"/>
  <c r="C7" i="15"/>
  <c r="E7" i="15" s="1"/>
  <c r="E17" i="10"/>
  <c r="C8" i="19"/>
  <c r="C8" i="17"/>
  <c r="C8" i="16"/>
  <c r="C8" i="12"/>
  <c r="D8" i="17"/>
  <c r="E8" i="17" s="1"/>
  <c r="C8" i="18"/>
  <c r="D8" i="16"/>
  <c r="E8" i="16" s="1"/>
  <c r="C10" i="16"/>
  <c r="C10" i="12"/>
  <c r="C10" i="19"/>
  <c r="C10" i="17"/>
  <c r="C10" i="18"/>
  <c r="D10" i="16"/>
  <c r="E10" i="16" s="1"/>
  <c r="D10" i="17"/>
  <c r="E10" i="17" s="1"/>
  <c r="H20" i="10"/>
  <c r="C11" i="15"/>
  <c r="E11" i="15" s="1"/>
  <c r="J21" i="10"/>
  <c r="C12" i="19"/>
  <c r="C12" i="17"/>
  <c r="C12" i="16"/>
  <c r="C12" i="12"/>
  <c r="D12" i="17"/>
  <c r="E12" i="17" s="1"/>
  <c r="C12" i="18"/>
  <c r="D12" i="16"/>
  <c r="E12" i="16" s="1"/>
  <c r="H22" i="10"/>
  <c r="C13" i="15"/>
  <c r="E13" i="15" s="1"/>
  <c r="C14" i="16"/>
  <c r="C14" i="12"/>
  <c r="C14" i="19"/>
  <c r="C14" i="17"/>
  <c r="C14" i="18"/>
  <c r="D14" i="16"/>
  <c r="E14" i="16" s="1"/>
  <c r="D14" i="17"/>
  <c r="E14" i="17" s="1"/>
  <c r="H24" i="10"/>
  <c r="C15" i="15"/>
  <c r="E15" i="15" s="1"/>
  <c r="D36" i="11"/>
  <c r="C7" i="22"/>
  <c r="C16" i="22" s="1"/>
  <c r="H15" i="10"/>
  <c r="D26" i="10"/>
  <c r="I26" i="10"/>
  <c r="E14" i="10"/>
  <c r="K18" i="10"/>
  <c r="K20" i="10"/>
  <c r="C26" i="10"/>
  <c r="K24" i="10"/>
  <c r="M21" i="10"/>
  <c r="E24" i="10"/>
  <c r="E21" i="10"/>
  <c r="M17" i="10"/>
  <c r="M23" i="10"/>
  <c r="N26" i="2"/>
  <c r="J26" i="2"/>
  <c r="J19" i="10"/>
  <c r="M26" i="1"/>
  <c r="J26" i="1"/>
  <c r="M15" i="10"/>
  <c r="M18" i="10"/>
  <c r="M19" i="10"/>
  <c r="M20" i="10"/>
  <c r="N22" i="10"/>
  <c r="N26" i="1"/>
  <c r="J16" i="10"/>
  <c r="J22" i="10"/>
  <c r="N14" i="10"/>
  <c r="N15" i="10"/>
  <c r="N16" i="10"/>
  <c r="N17" i="10"/>
  <c r="N20" i="10"/>
  <c r="N21" i="10"/>
  <c r="M22" i="10"/>
  <c r="N23" i="10"/>
  <c r="J14" i="10"/>
  <c r="J15" i="10"/>
  <c r="K16" i="10"/>
  <c r="J17" i="10"/>
  <c r="J18" i="10"/>
  <c r="K19" i="10"/>
  <c r="J20" i="10"/>
  <c r="K21" i="10"/>
  <c r="K22" i="10"/>
  <c r="J23" i="10"/>
  <c r="J24" i="10"/>
  <c r="G26" i="10"/>
  <c r="M14" i="10"/>
  <c r="M16" i="10"/>
  <c r="N18" i="10"/>
  <c r="N19" i="10"/>
  <c r="M24" i="10"/>
  <c r="K14" i="10"/>
  <c r="K15" i="10"/>
  <c r="K17" i="10"/>
  <c r="K23" i="10"/>
  <c r="N24" i="11"/>
  <c r="J24" i="11"/>
  <c r="H24" i="11"/>
  <c r="M24" i="11"/>
  <c r="C5" i="22" s="1"/>
  <c r="K24" i="11"/>
  <c r="C24" i="11"/>
  <c r="I24" i="11"/>
  <c r="F24" i="11"/>
  <c r="G24" i="11"/>
  <c r="B24" i="11"/>
  <c r="L24" i="11"/>
  <c r="E24" i="11"/>
  <c r="C6" i="22" s="1"/>
  <c r="D24" i="11"/>
  <c r="H23" i="10"/>
  <c r="H18" i="10"/>
  <c r="F26" i="10"/>
  <c r="M26" i="10"/>
  <c r="N26" i="10"/>
  <c r="J26" i="10"/>
  <c r="E26" i="10"/>
  <c r="K26" i="10"/>
  <c r="K26" i="9"/>
  <c r="M26" i="9"/>
  <c r="E26" i="9"/>
  <c r="M26" i="6"/>
  <c r="H26" i="6"/>
  <c r="N26" i="6"/>
  <c r="J26" i="6"/>
  <c r="N26" i="9"/>
  <c r="E26" i="6"/>
  <c r="K26" i="6"/>
  <c r="E26" i="2"/>
  <c r="K26" i="2"/>
  <c r="E26" i="1"/>
  <c r="K26" i="1"/>
  <c r="C16" i="15" l="1"/>
  <c r="D16" i="17"/>
  <c r="E5" i="17"/>
  <c r="C16" i="16"/>
  <c r="E12" i="18"/>
  <c r="E12" i="12"/>
  <c r="E8" i="19"/>
  <c r="E5" i="18"/>
  <c r="D16" i="18"/>
  <c r="D16" i="12"/>
  <c r="E5" i="12"/>
  <c r="C16" i="17"/>
  <c r="D17" i="20"/>
  <c r="E14" i="20"/>
  <c r="E10" i="12"/>
  <c r="E6" i="19"/>
  <c r="E6" i="12"/>
  <c r="D5" i="22"/>
  <c r="E5" i="22" s="1"/>
  <c r="D20" i="22"/>
  <c r="E20" i="22" s="1"/>
  <c r="D16" i="22"/>
  <c r="D6" i="22"/>
  <c r="E6" i="22" s="1"/>
  <c r="E18" i="20"/>
  <c r="E6" i="20"/>
  <c r="D13" i="20"/>
  <c r="E13" i="20" s="1"/>
  <c r="E11" i="20"/>
  <c r="D8" i="20"/>
  <c r="E5" i="20"/>
  <c r="C8" i="20"/>
  <c r="E13" i="16"/>
  <c r="E11" i="17"/>
  <c r="E9" i="17"/>
  <c r="D16" i="16"/>
  <c r="E16" i="16" s="1"/>
  <c r="E5" i="16"/>
  <c r="C16" i="19"/>
  <c r="E14" i="19"/>
  <c r="E14" i="12"/>
  <c r="E12" i="19"/>
  <c r="E10" i="19"/>
  <c r="E6" i="18"/>
  <c r="E5" i="15"/>
  <c r="E16" i="22"/>
  <c r="D16" i="19"/>
  <c r="E16" i="19" s="1"/>
  <c r="E5" i="19"/>
  <c r="E11" i="16"/>
  <c r="C16" i="18"/>
  <c r="C16" i="12"/>
  <c r="E14" i="18"/>
  <c r="C17" i="20"/>
  <c r="E10" i="18"/>
  <c r="E8" i="18"/>
  <c r="E8" i="12"/>
  <c r="D16" i="15"/>
  <c r="C5" i="21"/>
  <c r="E5" i="21" s="1"/>
  <c r="C6" i="21"/>
  <c r="E6" i="21" s="1"/>
  <c r="C7" i="21"/>
  <c r="E7" i="21" s="1"/>
  <c r="C8" i="21"/>
  <c r="E8" i="21" s="1"/>
  <c r="H26" i="10"/>
  <c r="D19" i="20" l="1"/>
  <c r="E8" i="20"/>
  <c r="E16" i="12"/>
  <c r="E16" i="17"/>
  <c r="C19" i="20"/>
  <c r="E17" i="20"/>
  <c r="E16" i="18"/>
  <c r="E16" i="15"/>
  <c r="E19" i="20" l="1"/>
</calcChain>
</file>

<file path=xl/comments1.xml><?xml version="1.0" encoding="utf-8"?>
<comments xmlns="http://schemas.openxmlformats.org/spreadsheetml/2006/main">
  <authors>
    <author/>
  </authors>
  <commentList>
    <comment ref="D19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JS:
</t>
        </r>
      </text>
    </comment>
  </commentList>
</comments>
</file>

<file path=xl/sharedStrings.xml><?xml version="1.0" encoding="utf-8"?>
<sst xmlns="http://schemas.openxmlformats.org/spreadsheetml/2006/main" count="673" uniqueCount="130">
  <si>
    <t>Sledování dekubitů v Nemocnici TGM Hodonín, p.o.</t>
  </si>
  <si>
    <t>období :</t>
  </si>
  <si>
    <t>počet</t>
  </si>
  <si>
    <t xml:space="preserve">% </t>
  </si>
  <si>
    <t>počet pac.</t>
  </si>
  <si>
    <t>% pac.</t>
  </si>
  <si>
    <t>% dekubitů</t>
  </si>
  <si>
    <t>oddělení</t>
  </si>
  <si>
    <t>přijatých</t>
  </si>
  <si>
    <t>pacientů</t>
  </si>
  <si>
    <t>oš. dnů</t>
  </si>
  <si>
    <t>s dekubitem</t>
  </si>
  <si>
    <t>u rizikových</t>
  </si>
  <si>
    <t>nových</t>
  </si>
  <si>
    <t>vzniklých</t>
  </si>
  <si>
    <t>lůžek</t>
  </si>
  <si>
    <t>v riziku</t>
  </si>
  <si>
    <t>celkem</t>
  </si>
  <si>
    <t>dekubitů</t>
  </si>
  <si>
    <t>na oddělení</t>
  </si>
  <si>
    <t>ARO</t>
  </si>
  <si>
    <t>DĚT</t>
  </si>
  <si>
    <t>DĚT JIP</t>
  </si>
  <si>
    <t>GYN</t>
  </si>
  <si>
    <t>INT A</t>
  </si>
  <si>
    <t>INT B</t>
  </si>
  <si>
    <t>INT JIP+IMP</t>
  </si>
  <si>
    <t>CHIR A</t>
  </si>
  <si>
    <t>CHIR B</t>
  </si>
  <si>
    <t>CHIR JIP</t>
  </si>
  <si>
    <t>OOP</t>
  </si>
  <si>
    <t>Celkem :</t>
  </si>
  <si>
    <t>Sumarizace pacientů s dekubity v Nemocnici TGM Hodonín, p.o.</t>
  </si>
  <si>
    <t>Oddělení:</t>
  </si>
  <si>
    <t>poč. pac. přijatých s dekub.</t>
  </si>
  <si>
    <t>poč. pac. přijatých, přeložených z:</t>
  </si>
  <si>
    <t>Stupeň dek. při přijetí na odd.</t>
  </si>
  <si>
    <t>Poč.pac. s novým dek.na odd.</t>
  </si>
  <si>
    <t>DD soc.zař.</t>
  </si>
  <si>
    <t>zdrav. zaříz.</t>
  </si>
  <si>
    <t>domova</t>
  </si>
  <si>
    <t>z odd. nem. Hodonín</t>
  </si>
  <si>
    <t>počet:</t>
  </si>
  <si>
    <t>I.</t>
  </si>
  <si>
    <t>II.</t>
  </si>
  <si>
    <t>III.</t>
  </si>
  <si>
    <t>IV.</t>
  </si>
  <si>
    <t>I.II.st.</t>
  </si>
  <si>
    <t>III.-IV. st.</t>
  </si>
  <si>
    <t>Celkem</t>
  </si>
  <si>
    <t>zhojeno:</t>
  </si>
  <si>
    <t>DĚT. JIP</t>
  </si>
  <si>
    <t>ITN A</t>
  </si>
  <si>
    <t>Názvy zdravotnických a sociálních zařízení:</t>
  </si>
  <si>
    <t>zdravotnické zařízení:</t>
  </si>
  <si>
    <t>sociální zařízení:</t>
  </si>
  <si>
    <t>FN Brno Bohunice</t>
  </si>
  <si>
    <t>S-Centrum, Hodonín</t>
  </si>
  <si>
    <t>Písky</t>
  </si>
  <si>
    <t>Nemocnice Břeclav</t>
  </si>
  <si>
    <t>DD Bří Čapků, Hodonín</t>
  </si>
  <si>
    <t>PL Kroměříž</t>
  </si>
  <si>
    <t>DD Strážnice</t>
  </si>
  <si>
    <t>Uherské Hradiště</t>
  </si>
  <si>
    <t>Nemocnice Zlín</t>
  </si>
  <si>
    <t>celkem:</t>
  </si>
  <si>
    <t>Nemocnice Kyjov</t>
  </si>
  <si>
    <t>FN Brno USA</t>
  </si>
  <si>
    <t>Surgal Brno</t>
  </si>
  <si>
    <t>Veselí nad Moravou</t>
  </si>
  <si>
    <t>ODDĚLENÍ</t>
  </si>
  <si>
    <t>počet pacientů přijatých celkem</t>
  </si>
  <si>
    <t>počet pacientů s dekubitem celkem</t>
  </si>
  <si>
    <t>podíl pacientů s dekubitem z celkového počtu</t>
  </si>
  <si>
    <t>DET</t>
  </si>
  <si>
    <t>DET. JIP</t>
  </si>
  <si>
    <t>CELKEM</t>
  </si>
  <si>
    <t>počet pacientů přijatých v riziku</t>
  </si>
  <si>
    <t>podíl počtu všech  dekubitů u rizikových pacientů</t>
  </si>
  <si>
    <t>počet nových dekubitů</t>
  </si>
  <si>
    <t>podíl nových dekubitů z celkového počtu</t>
  </si>
  <si>
    <t>počet ošetřovatelských dnů celkem</t>
  </si>
  <si>
    <t>počet ošetřovatelských dnů v riziku</t>
  </si>
  <si>
    <t>podíl počtu oš. dnů v riziku z celkového počtu</t>
  </si>
  <si>
    <t>podíl počtu nových dekubitů u rizikových pacientů</t>
  </si>
  <si>
    <t>Intenzivní péče</t>
  </si>
  <si>
    <t>Interní obory</t>
  </si>
  <si>
    <t>Chirurgické obory</t>
  </si>
  <si>
    <t>OOP-následná péče</t>
  </si>
  <si>
    <t>STUPEŇ POSTIŽENÍ</t>
  </si>
  <si>
    <t>POČET NOVĚ VZNIKLÝCH DEKUBITŮ CELKEM</t>
  </si>
  <si>
    <t>POČET DEKUBITŮ DLE STUPNĚ CELKEM</t>
  </si>
  <si>
    <t>PODÍL BEKUBITŮ DLE STUPNĚ POSTIŽENÍ</t>
  </si>
  <si>
    <t>1. ZČERVENÁNÍ</t>
  </si>
  <si>
    <t>2. PORUŠENÁ KŮŽE</t>
  </si>
  <si>
    <t>3. POŽKOZENÍ     PODKOŽÍ</t>
  </si>
  <si>
    <t>4. NEKRÓZA POŠKOZENÍ SVALU</t>
  </si>
  <si>
    <t>Místo vzniku</t>
  </si>
  <si>
    <t>počet vzniklých dekubitů</t>
  </si>
  <si>
    <t>počet dekubitů celkem</t>
  </si>
  <si>
    <t>podíl počtu dekubitů dle místa vzniku</t>
  </si>
  <si>
    <t>NTGM HODONÍN</t>
  </si>
  <si>
    <t>DOMA</t>
  </si>
  <si>
    <t>NEM Uh Hradiště</t>
  </si>
  <si>
    <t>NEM Zlín</t>
  </si>
  <si>
    <t>JINÉ ZDRAV. ZAŘÍZENÍ</t>
  </si>
  <si>
    <t>SOC. ZAŘ.Strážnice</t>
  </si>
  <si>
    <t>SOCIÁLNÍ ZAŘÍZENÍ</t>
  </si>
  <si>
    <t>podíl rizikových pacientů z cekového počtu</t>
  </si>
  <si>
    <t>NEM Kyjov</t>
  </si>
  <si>
    <t>Fn Brno USA</t>
  </si>
  <si>
    <t>I.Q.2015</t>
  </si>
  <si>
    <t>1q 2015</t>
  </si>
  <si>
    <t>II.Q.2015</t>
  </si>
  <si>
    <t>2q 2015</t>
  </si>
  <si>
    <t>3q/2015</t>
  </si>
  <si>
    <t>IV.Q.2015</t>
  </si>
  <si>
    <t>4q 2015</t>
  </si>
  <si>
    <t>I-XII. 2015</t>
  </si>
  <si>
    <t>I.-XII.2015</t>
  </si>
  <si>
    <t>Kyjov Nemocnice</t>
  </si>
  <si>
    <t>USA Brno</t>
  </si>
  <si>
    <t>Podíl přijatých pacientů v riziku z cekového počtu přijatých pacientů I.-XII. 2015</t>
  </si>
  <si>
    <t>Podíl ošetřovatelských dnů v riziku s celkovým počtem oš. dnů I.-XII. 2015</t>
  </si>
  <si>
    <t>Podíl všech  pacientů s dekubitem  z cekového počtu přijatých pacientů I.-XII. 2015</t>
  </si>
  <si>
    <t>Podíl počtu pacientů s novým dekubitem z celkového počtu dekubitů  I.-XII. 2015</t>
  </si>
  <si>
    <t>Podíl pacientů s novým dekubitem z cekového počtu přijatých pac. v riziku I.-XII.  2015</t>
  </si>
  <si>
    <t>Podíl pacientů s nově vzniklým dekubitem dle stupně postižení I.-XII. 2015</t>
  </si>
  <si>
    <t>Podíl pacientů s dekubitem z cekového počtu přijatých v riziku I.-XII. 2015</t>
  </si>
  <si>
    <t>Podíl dekubitů dle místa vzniku I.-XII.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</si>
</sst>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 yy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8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</fills>
  <borders count="6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double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double">
        <color indexed="8"/>
      </top>
      <bottom style="thick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double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double">
        <color indexed="8"/>
      </right>
      <top style="thick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1" xfId="0" applyFont="1" applyBorder="1" applyAlignment="1">
      <alignment vertical="top"/>
    </xf>
    <xf numFmtId="164" fontId="2" fillId="0" borderId="2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vertical="top"/>
    </xf>
    <xf numFmtId="164" fontId="0" fillId="0" borderId="0" xfId="0" applyNumberForma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5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165" fontId="0" fillId="0" borderId="20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165" fontId="0" fillId="0" borderId="20" xfId="0" applyNumberFormat="1" applyBorder="1"/>
    <xf numFmtId="165" fontId="0" fillId="0" borderId="22" xfId="0" applyNumberFormat="1" applyBorder="1"/>
    <xf numFmtId="165" fontId="0" fillId="0" borderId="23" xfId="0" applyNumberFormat="1" applyBorder="1"/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165" fontId="0" fillId="0" borderId="13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65" fontId="0" fillId="0" borderId="13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1" xfId="0" applyNumberFormat="1" applyBorder="1"/>
    <xf numFmtId="0" fontId="0" fillId="0" borderId="4" xfId="0" applyBorder="1"/>
    <xf numFmtId="0" fontId="0" fillId="0" borderId="32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7" xfId="0" applyFont="1" applyBorder="1"/>
    <xf numFmtId="0" fontId="2" fillId="0" borderId="1" xfId="0" applyFont="1" applyBorder="1"/>
    <xf numFmtId="0" fontId="0" fillId="0" borderId="2" xfId="0" applyFont="1" applyBorder="1" applyAlignment="1">
      <alignment vertical="top"/>
    </xf>
    <xf numFmtId="0" fontId="0" fillId="0" borderId="10" xfId="0" applyFont="1" applyBorder="1"/>
    <xf numFmtId="0" fontId="0" fillId="0" borderId="33" xfId="0" applyBorder="1"/>
    <xf numFmtId="0" fontId="0" fillId="0" borderId="12" xfId="0" applyBorder="1"/>
    <xf numFmtId="0" fontId="0" fillId="0" borderId="13" xfId="0" applyFont="1" applyBorder="1"/>
    <xf numFmtId="0" fontId="0" fillId="0" borderId="34" xfId="0" applyBorder="1"/>
    <xf numFmtId="0" fontId="0" fillId="0" borderId="21" xfId="0" applyBorder="1"/>
    <xf numFmtId="0" fontId="0" fillId="0" borderId="35" xfId="0" applyBorder="1"/>
    <xf numFmtId="0" fontId="0" fillId="0" borderId="36" xfId="0" applyBorder="1"/>
    <xf numFmtId="0" fontId="0" fillId="0" borderId="20" xfId="0" applyBorder="1"/>
    <xf numFmtId="0" fontId="0" fillId="0" borderId="22" xfId="0" applyBorder="1"/>
    <xf numFmtId="0" fontId="0" fillId="0" borderId="37" xfId="0" applyBorder="1"/>
    <xf numFmtId="0" fontId="0" fillId="0" borderId="38" xfId="0" applyBorder="1"/>
    <xf numFmtId="0" fontId="0" fillId="0" borderId="38" xfId="0" applyFont="1" applyBorder="1"/>
    <xf numFmtId="0" fontId="0" fillId="0" borderId="39" xfId="0" applyBorder="1"/>
    <xf numFmtId="0" fontId="0" fillId="0" borderId="40" xfId="0" applyBorder="1"/>
    <xf numFmtId="0" fontId="2" fillId="0" borderId="13" xfId="0" applyFont="1" applyFill="1" applyBorder="1"/>
    <xf numFmtId="0" fontId="0" fillId="0" borderId="30" xfId="0" applyFont="1" applyBorder="1"/>
    <xf numFmtId="0" fontId="0" fillId="0" borderId="30" xfId="0" applyBorder="1"/>
    <xf numFmtId="0" fontId="0" fillId="0" borderId="1" xfId="0" applyNumberFormat="1" applyFont="1" applyBorder="1"/>
    <xf numFmtId="0" fontId="0" fillId="0" borderId="1" xfId="0" applyFont="1" applyBorder="1"/>
    <xf numFmtId="0" fontId="0" fillId="0" borderId="5" xfId="0" applyFont="1" applyBorder="1"/>
    <xf numFmtId="0" fontId="0" fillId="0" borderId="41" xfId="0" applyFont="1" applyBorder="1"/>
    <xf numFmtId="0" fontId="0" fillId="0" borderId="42" xfId="0" applyBorder="1"/>
    <xf numFmtId="0" fontId="0" fillId="0" borderId="43" xfId="0" applyBorder="1"/>
    <xf numFmtId="0" fontId="0" fillId="0" borderId="18" xfId="0" applyBorder="1"/>
    <xf numFmtId="0" fontId="0" fillId="0" borderId="44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3" xfId="0" applyBorder="1"/>
    <xf numFmtId="0" fontId="0" fillId="0" borderId="11" xfId="0" applyBorder="1"/>
    <xf numFmtId="0" fontId="0" fillId="0" borderId="50" xfId="0" applyBorder="1"/>
    <xf numFmtId="0" fontId="0" fillId="0" borderId="51" xfId="0" applyBorder="1"/>
    <xf numFmtId="0" fontId="0" fillId="0" borderId="48" xfId="0" applyBorder="1"/>
    <xf numFmtId="0" fontId="0" fillId="0" borderId="53" xfId="0" applyFont="1" applyBorder="1"/>
    <xf numFmtId="0" fontId="0" fillId="0" borderId="54" xfId="0" applyBorder="1"/>
    <xf numFmtId="0" fontId="0" fillId="0" borderId="55" xfId="0" applyBorder="1"/>
    <xf numFmtId="0" fontId="0" fillId="0" borderId="52" xfId="0" applyBorder="1"/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/>
    </xf>
    <xf numFmtId="10" fontId="6" fillId="2" borderId="62" xfId="0" applyNumberFormat="1" applyFont="1" applyFill="1" applyBorder="1" applyAlignment="1" applyProtection="1">
      <alignment horizontal="center"/>
      <protection hidden="1"/>
    </xf>
    <xf numFmtId="10" fontId="6" fillId="2" borderId="62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63" xfId="0" applyFont="1" applyBorder="1" applyAlignment="1">
      <alignment horizontal="left"/>
    </xf>
    <xf numFmtId="0" fontId="5" fillId="0" borderId="64" xfId="0" applyFont="1" applyBorder="1" applyAlignment="1">
      <alignment horizontal="center"/>
    </xf>
    <xf numFmtId="10" fontId="6" fillId="2" borderId="65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left"/>
    </xf>
    <xf numFmtId="0" fontId="5" fillId="0" borderId="56" xfId="0" applyFont="1" applyBorder="1" applyAlignment="1">
      <alignment horizontal="center"/>
    </xf>
    <xf numFmtId="10" fontId="6" fillId="3" borderId="56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10" fontId="6" fillId="2" borderId="56" xfId="0" applyNumberFormat="1" applyFont="1" applyFill="1" applyBorder="1" applyAlignment="1" applyProtection="1">
      <alignment horizontal="center"/>
      <protection hidden="1"/>
    </xf>
    <xf numFmtId="10" fontId="6" fillId="2" borderId="56" xfId="0" applyNumberFormat="1" applyFont="1" applyFill="1" applyBorder="1" applyAlignment="1">
      <alignment horizontal="center"/>
    </xf>
    <xf numFmtId="0" fontId="5" fillId="2" borderId="56" xfId="0" applyFont="1" applyFill="1" applyBorder="1" applyAlignment="1">
      <alignment horizontal="left"/>
    </xf>
    <xf numFmtId="0" fontId="5" fillId="2" borderId="56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left"/>
    </xf>
    <xf numFmtId="0" fontId="5" fillId="0" borderId="56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left" wrapText="1"/>
    </xf>
    <xf numFmtId="0" fontId="5" fillId="0" borderId="56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0" borderId="56" xfId="0" applyFont="1" applyBorder="1"/>
    <xf numFmtId="10" fontId="6" fillId="0" borderId="56" xfId="0" applyNumberFormat="1" applyFont="1" applyFill="1" applyBorder="1" applyAlignment="1" applyProtection="1">
      <alignment horizontal="center"/>
      <protection hidden="1"/>
    </xf>
    <xf numFmtId="0" fontId="0" fillId="0" borderId="10" xfId="0" applyBorder="1"/>
    <xf numFmtId="0" fontId="0" fillId="0" borderId="0" xfId="0" applyFont="1" applyBorder="1"/>
    <xf numFmtId="0" fontId="0" fillId="0" borderId="49" xfId="0" applyBorder="1"/>
    <xf numFmtId="0" fontId="0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3" xfId="0" applyFont="1" applyBorder="1" applyAlignment="1">
      <alignment vertical="top"/>
    </xf>
    <xf numFmtId="0" fontId="4" fillId="0" borderId="56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3672696119637"/>
          <c:y val="9.9912161007822825E-2"/>
          <c:w val="0.76235212907826633"/>
          <c:h val="0.77483535358773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'Graf1-2015'!$C$4</c:f>
              <c:strCache>
                <c:ptCount val="1"/>
                <c:pt idx="0">
                  <c:v>počet pacientů přijatých celkem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'Graf1-2015'!$B$5:$B$15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'Graf1-2015'!$C$5:$C$15</c:f>
              <c:numCache>
                <c:formatCode>General</c:formatCode>
                <c:ptCount val="11"/>
                <c:pt idx="0">
                  <c:v>116</c:v>
                </c:pt>
                <c:pt idx="1">
                  <c:v>1318</c:v>
                </c:pt>
                <c:pt idx="2">
                  <c:v>745</c:v>
                </c:pt>
                <c:pt idx="3">
                  <c:v>1285</c:v>
                </c:pt>
                <c:pt idx="4">
                  <c:v>1507</c:v>
                </c:pt>
                <c:pt idx="5">
                  <c:v>1524</c:v>
                </c:pt>
                <c:pt idx="6">
                  <c:v>589</c:v>
                </c:pt>
                <c:pt idx="7">
                  <c:v>2006</c:v>
                </c:pt>
                <c:pt idx="8">
                  <c:v>1312</c:v>
                </c:pt>
                <c:pt idx="9">
                  <c:v>576</c:v>
                </c:pt>
                <c:pt idx="10">
                  <c:v>406</c:v>
                </c:pt>
              </c:numCache>
            </c:numRef>
          </c:val>
        </c:ser>
        <c:ser>
          <c:idx val="1"/>
          <c:order val="1"/>
          <c:tx>
            <c:strRef>
              <c:f>'Graf1-2015'!$D$4</c:f>
              <c:strCache>
                <c:ptCount val="1"/>
                <c:pt idx="0">
                  <c:v>počet pacientů přijatých v riziku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'Graf1-2015'!$B$5:$B$15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'Graf1-2015'!$D$5:$D$15</c:f>
              <c:numCache>
                <c:formatCode>General</c:formatCode>
                <c:ptCount val="11"/>
                <c:pt idx="0">
                  <c:v>116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623</c:v>
                </c:pt>
                <c:pt idx="5">
                  <c:v>995</c:v>
                </c:pt>
                <c:pt idx="6">
                  <c:v>118</c:v>
                </c:pt>
                <c:pt idx="7">
                  <c:v>229</c:v>
                </c:pt>
                <c:pt idx="8">
                  <c:v>178</c:v>
                </c:pt>
                <c:pt idx="9">
                  <c:v>576</c:v>
                </c:pt>
                <c:pt idx="10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9225728"/>
        <c:axId val="58316416"/>
      </c:barChart>
      <c:catAx>
        <c:axId val="129225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316416"/>
        <c:crosses val="autoZero"/>
        <c:auto val="1"/>
        <c:lblAlgn val="ctr"/>
        <c:lblOffset val="100"/>
        <c:noMultiLvlLbl val="0"/>
      </c:catAx>
      <c:valAx>
        <c:axId val="5831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22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Počet ošetřovatelských dnů celkem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'Graf2-2015'!$B$5:$B$15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'Graf2-2015'!$C$5:$C$15</c:f>
              <c:numCache>
                <c:formatCode>General</c:formatCode>
                <c:ptCount val="11"/>
                <c:pt idx="0">
                  <c:v>1070</c:v>
                </c:pt>
                <c:pt idx="1">
                  <c:v>4769</c:v>
                </c:pt>
                <c:pt idx="2">
                  <c:v>1777</c:v>
                </c:pt>
                <c:pt idx="3">
                  <c:v>5161</c:v>
                </c:pt>
                <c:pt idx="4">
                  <c:v>7909</c:v>
                </c:pt>
                <c:pt idx="5">
                  <c:v>8567</c:v>
                </c:pt>
                <c:pt idx="6">
                  <c:v>1240</c:v>
                </c:pt>
                <c:pt idx="7">
                  <c:v>6839</c:v>
                </c:pt>
                <c:pt idx="8">
                  <c:v>5651</c:v>
                </c:pt>
                <c:pt idx="9">
                  <c:v>2162</c:v>
                </c:pt>
                <c:pt idx="10">
                  <c:v>12172</c:v>
                </c:pt>
              </c:numCache>
            </c:numRef>
          </c:val>
        </c:ser>
        <c:ser>
          <c:idx val="1"/>
          <c:order val="1"/>
          <c:tx>
            <c:strRef>
              <c:f>'Graf2-2015'!$D$4</c:f>
              <c:strCache>
                <c:ptCount val="1"/>
                <c:pt idx="0">
                  <c:v>počet ošetřovatelských dnů v riziku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'Graf2-2015'!$B$5:$B$15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'Graf2-2015'!$D$5:$D$15</c:f>
              <c:numCache>
                <c:formatCode>General</c:formatCode>
                <c:ptCount val="11"/>
                <c:pt idx="0">
                  <c:v>1066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3702</c:v>
                </c:pt>
                <c:pt idx="5">
                  <c:v>5848</c:v>
                </c:pt>
                <c:pt idx="6">
                  <c:v>503</c:v>
                </c:pt>
                <c:pt idx="7">
                  <c:v>1236</c:v>
                </c:pt>
                <c:pt idx="8">
                  <c:v>2322</c:v>
                </c:pt>
                <c:pt idx="9">
                  <c:v>1919</c:v>
                </c:pt>
                <c:pt idx="10">
                  <c:v>6194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9227776"/>
        <c:axId val="127049728"/>
      </c:barChart>
      <c:catAx>
        <c:axId val="12922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049728"/>
        <c:crosses val="autoZero"/>
        <c:auto val="1"/>
        <c:lblAlgn val="ctr"/>
        <c:lblOffset val="100"/>
        <c:noMultiLvlLbl val="0"/>
      </c:catAx>
      <c:valAx>
        <c:axId val="127049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22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'Graf3-2015'!$C$4</c:f>
              <c:strCache>
                <c:ptCount val="1"/>
                <c:pt idx="0">
                  <c:v>počet pacientů přijatých 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'Graf3-2015'!$B$5:$B$15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'Graf3-2015'!$C$5:$C$15</c:f>
              <c:numCache>
                <c:formatCode>General</c:formatCode>
                <c:ptCount val="11"/>
                <c:pt idx="0">
                  <c:v>116</c:v>
                </c:pt>
                <c:pt idx="1">
                  <c:v>1318</c:v>
                </c:pt>
                <c:pt idx="2">
                  <c:v>745</c:v>
                </c:pt>
                <c:pt idx="3">
                  <c:v>1285</c:v>
                </c:pt>
                <c:pt idx="4">
                  <c:v>1507</c:v>
                </c:pt>
                <c:pt idx="5">
                  <c:v>1524</c:v>
                </c:pt>
                <c:pt idx="6">
                  <c:v>589</c:v>
                </c:pt>
                <c:pt idx="7">
                  <c:v>2006</c:v>
                </c:pt>
                <c:pt idx="8">
                  <c:v>1312</c:v>
                </c:pt>
                <c:pt idx="9">
                  <c:v>576</c:v>
                </c:pt>
                <c:pt idx="10">
                  <c:v>406</c:v>
                </c:pt>
              </c:numCache>
            </c:numRef>
          </c:val>
        </c:ser>
        <c:ser>
          <c:idx val="1"/>
          <c:order val="1"/>
          <c:tx>
            <c:strRef>
              <c:f>'Graf3-2015'!$D$4</c:f>
              <c:strCache>
                <c:ptCount val="1"/>
                <c:pt idx="0">
                  <c:v>počet pacientů s dekubitem celkem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'Graf3-2015'!$B$5:$B$15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'Graf3-2015'!$D$5:$D$15</c:f>
              <c:numCache>
                <c:formatCode>General</c:formatCode>
                <c:ptCount val="11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</c:v>
                </c:pt>
                <c:pt idx="5">
                  <c:v>45</c:v>
                </c:pt>
                <c:pt idx="6">
                  <c:v>24</c:v>
                </c:pt>
                <c:pt idx="7">
                  <c:v>39</c:v>
                </c:pt>
                <c:pt idx="8">
                  <c:v>48</c:v>
                </c:pt>
                <c:pt idx="9">
                  <c:v>58</c:v>
                </c:pt>
                <c:pt idx="10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7652864"/>
        <c:axId val="127052032"/>
      </c:barChart>
      <c:catAx>
        <c:axId val="127652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6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'Graf4-2015'!$C$4</c:f>
              <c:strCache>
                <c:ptCount val="1"/>
                <c:pt idx="0">
                  <c:v>počet pacientů přijatých v riziku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'Graf4-2015'!$B$5:$B$15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'Graf4-2015'!$C$5:$C$15</c:f>
              <c:numCache>
                <c:formatCode>General</c:formatCode>
                <c:ptCount val="11"/>
                <c:pt idx="0">
                  <c:v>116</c:v>
                </c:pt>
                <c:pt idx="1">
                  <c:v>1318</c:v>
                </c:pt>
                <c:pt idx="2">
                  <c:v>745</c:v>
                </c:pt>
                <c:pt idx="3">
                  <c:v>1285</c:v>
                </c:pt>
                <c:pt idx="4">
                  <c:v>1507</c:v>
                </c:pt>
                <c:pt idx="5">
                  <c:v>1524</c:v>
                </c:pt>
                <c:pt idx="6">
                  <c:v>589</c:v>
                </c:pt>
                <c:pt idx="7">
                  <c:v>2006</c:v>
                </c:pt>
                <c:pt idx="8">
                  <c:v>1312</c:v>
                </c:pt>
                <c:pt idx="9">
                  <c:v>576</c:v>
                </c:pt>
                <c:pt idx="10">
                  <c:v>406</c:v>
                </c:pt>
              </c:numCache>
            </c:numRef>
          </c:val>
        </c:ser>
        <c:ser>
          <c:idx val="1"/>
          <c:order val="1"/>
          <c:tx>
            <c:strRef>
              <c:f>'Graf4-2015'!$D$4</c:f>
              <c:strCache>
                <c:ptCount val="1"/>
                <c:pt idx="0">
                  <c:v>počet pacientů s dekubitem celkem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'Graf4-2015'!$B$5:$B$15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'Graf4-2015'!$D$5:$D$15</c:f>
              <c:numCache>
                <c:formatCode>General</c:formatCode>
                <c:ptCount val="11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</c:v>
                </c:pt>
                <c:pt idx="5">
                  <c:v>45</c:v>
                </c:pt>
                <c:pt idx="6">
                  <c:v>24</c:v>
                </c:pt>
                <c:pt idx="7">
                  <c:v>39</c:v>
                </c:pt>
                <c:pt idx="8">
                  <c:v>48</c:v>
                </c:pt>
                <c:pt idx="9">
                  <c:v>58</c:v>
                </c:pt>
                <c:pt idx="10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7653888"/>
        <c:axId val="127054336"/>
      </c:barChart>
      <c:catAx>
        <c:axId val="127653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054336"/>
        <c:crosses val="autoZero"/>
        <c:auto val="1"/>
        <c:lblAlgn val="ctr"/>
        <c:lblOffset val="100"/>
        <c:noMultiLvlLbl val="0"/>
      </c:catAx>
      <c:valAx>
        <c:axId val="1270543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6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76181102362205"/>
          <c:y val="4.4362318487278896E-2"/>
          <c:w val="0.79501596675415576"/>
          <c:h val="0.70992743554114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'Graf5-2015'!$C$4</c:f>
              <c:strCache>
                <c:ptCount val="1"/>
                <c:pt idx="0">
                  <c:v>počet pacientů s dekubitem 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'Graf5-2015'!$B$5:$B$15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'Graf5-2015'!$C$5:$C$15</c:f>
              <c:numCache>
                <c:formatCode>General</c:formatCode>
                <c:ptCount val="11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</c:v>
                </c:pt>
                <c:pt idx="5">
                  <c:v>45</c:v>
                </c:pt>
                <c:pt idx="6">
                  <c:v>24</c:v>
                </c:pt>
                <c:pt idx="7">
                  <c:v>39</c:v>
                </c:pt>
                <c:pt idx="8">
                  <c:v>48</c:v>
                </c:pt>
                <c:pt idx="9">
                  <c:v>58</c:v>
                </c:pt>
                <c:pt idx="10">
                  <c:v>46</c:v>
                </c:pt>
              </c:numCache>
            </c:numRef>
          </c:val>
        </c:ser>
        <c:ser>
          <c:idx val="1"/>
          <c:order val="1"/>
          <c:tx>
            <c:strRef>
              <c:f>'Graf5-2015'!$D$4</c:f>
              <c:strCache>
                <c:ptCount val="1"/>
                <c:pt idx="0">
                  <c:v>počet nových dekubitů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'Graf5-2015'!$B$5:$B$15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'Graf5-2015'!$D$5:$D$15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12</c:v>
                </c:pt>
                <c:pt idx="1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9542144"/>
        <c:axId val="127056640"/>
      </c:barChart>
      <c:catAx>
        <c:axId val="129542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7056640"/>
        <c:crosses val="autoZero"/>
        <c:auto val="1"/>
        <c:lblAlgn val="ctr"/>
        <c:lblOffset val="100"/>
        <c:noMultiLvlLbl val="0"/>
      </c:catAx>
      <c:valAx>
        <c:axId val="1270566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5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'Graf6-2015'!$C$4</c:f>
              <c:strCache>
                <c:ptCount val="1"/>
                <c:pt idx="0">
                  <c:v>počet pacientů přijatých v riziku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'Graf6-2015'!$B$5:$B$15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'Graf6-2015'!$C$5:$C$15</c:f>
              <c:numCache>
                <c:formatCode>General</c:formatCode>
                <c:ptCount val="11"/>
                <c:pt idx="0">
                  <c:v>116</c:v>
                </c:pt>
                <c:pt idx="1">
                  <c:v>1318</c:v>
                </c:pt>
                <c:pt idx="2">
                  <c:v>745</c:v>
                </c:pt>
                <c:pt idx="3">
                  <c:v>1285</c:v>
                </c:pt>
                <c:pt idx="4">
                  <c:v>1507</c:v>
                </c:pt>
                <c:pt idx="5">
                  <c:v>1524</c:v>
                </c:pt>
                <c:pt idx="6">
                  <c:v>589</c:v>
                </c:pt>
                <c:pt idx="7">
                  <c:v>2006</c:v>
                </c:pt>
                <c:pt idx="8">
                  <c:v>1312</c:v>
                </c:pt>
                <c:pt idx="9">
                  <c:v>576</c:v>
                </c:pt>
                <c:pt idx="10">
                  <c:v>406</c:v>
                </c:pt>
              </c:numCache>
            </c:numRef>
          </c:val>
        </c:ser>
        <c:ser>
          <c:idx val="1"/>
          <c:order val="1"/>
          <c:tx>
            <c:strRef>
              <c:f>'Graf6-2015'!$D$4</c:f>
              <c:strCache>
                <c:ptCount val="1"/>
                <c:pt idx="0">
                  <c:v>počet nových dekubitů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'Graf6-2015'!$B$5:$B$15</c:f>
              <c:strCache>
                <c:ptCount val="11"/>
                <c:pt idx="0">
                  <c:v>ARO</c:v>
                </c:pt>
                <c:pt idx="1">
                  <c:v>DET</c:v>
                </c:pt>
                <c:pt idx="2">
                  <c:v>DET. JIP</c:v>
                </c:pt>
                <c:pt idx="3">
                  <c:v>GYN</c:v>
                </c:pt>
                <c:pt idx="4">
                  <c:v>INT A</c:v>
                </c:pt>
                <c:pt idx="5">
                  <c:v>INT B</c:v>
                </c:pt>
                <c:pt idx="6">
                  <c:v>INT JIP+IMP</c:v>
                </c:pt>
                <c:pt idx="7">
                  <c:v>CHIR A</c:v>
                </c:pt>
                <c:pt idx="8">
                  <c:v>CHIR B</c:v>
                </c:pt>
                <c:pt idx="9">
                  <c:v>CHIR JIP</c:v>
                </c:pt>
                <c:pt idx="10">
                  <c:v>OOP</c:v>
                </c:pt>
              </c:strCache>
            </c:strRef>
          </c:cat>
          <c:val>
            <c:numRef>
              <c:f>'Graf6-2015'!$D$5:$D$15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12</c:v>
                </c:pt>
                <c:pt idx="1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9339392"/>
        <c:axId val="126862464"/>
      </c:barChart>
      <c:catAx>
        <c:axId val="129339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862464"/>
        <c:crosses val="autoZero"/>
        <c:auto val="1"/>
        <c:lblAlgn val="ctr"/>
        <c:lblOffset val="100"/>
        <c:noMultiLvlLbl val="0"/>
      </c:catAx>
      <c:valAx>
        <c:axId val="1268624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3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'Graf7-2015'!$C$4</c:f>
              <c:strCache>
                <c:ptCount val="1"/>
                <c:pt idx="0">
                  <c:v>počet pacientů přijatých v riziku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('Graf7-2015'!$B$8,'Graf7-2015'!$B$13,'Graf7-2015'!$B$17:$B$18)</c:f>
              <c:strCache>
                <c:ptCount val="4"/>
                <c:pt idx="0">
                  <c:v>Intenzivní péče</c:v>
                </c:pt>
                <c:pt idx="1">
                  <c:v>Interní obory</c:v>
                </c:pt>
                <c:pt idx="2">
                  <c:v>Chirurgické obory</c:v>
                </c:pt>
                <c:pt idx="3">
                  <c:v>OOP-následná péče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'[1]Graf7-2014'!$B$5:$B$18</c15:sqref>
                  </c15:fullRef>
                </c:ext>
              </c:extLst>
            </c:strRef>
          </c:cat>
          <c:val>
            <c:numRef>
              <c:f>('Graf7-2015'!$C$8,'Graf7-2015'!$C$13,'Graf7-2015'!$C$17:$C$18)</c:f>
              <c:numCache>
                <c:formatCode>General</c:formatCode>
                <c:ptCount val="4"/>
                <c:pt idx="0">
                  <c:v>810</c:v>
                </c:pt>
                <c:pt idx="1">
                  <c:v>1618</c:v>
                </c:pt>
                <c:pt idx="2">
                  <c:v>411</c:v>
                </c:pt>
                <c:pt idx="3">
                  <c:v>250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'[1]Graf7-2014'!$C$5:$C$18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'Graf7-2015'!$D$4</c:f>
              <c:strCache>
                <c:ptCount val="1"/>
                <c:pt idx="0">
                  <c:v>počet nových dekubitů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('Graf7-2015'!$B$8,'Graf7-2015'!$B$13,'Graf7-2015'!$B$17:$B$18)</c:f>
              <c:strCache>
                <c:ptCount val="4"/>
                <c:pt idx="0">
                  <c:v>Intenzivní péče</c:v>
                </c:pt>
                <c:pt idx="1">
                  <c:v>Interní obory</c:v>
                </c:pt>
                <c:pt idx="2">
                  <c:v>Chirurgické obory</c:v>
                </c:pt>
                <c:pt idx="3">
                  <c:v>OOP-následná péče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'[1]Graf7-2014'!$B$5:$B$18</c15:sqref>
                  </c15:fullRef>
                </c:ext>
              </c:extLst>
            </c:strRef>
          </c:cat>
          <c:val>
            <c:numRef>
              <c:f>('Graf7-2015'!$D$8,'Graf7-2015'!$D$13,'Graf7-2015'!$D$17:$D$18)</c:f>
              <c:numCache>
                <c:formatCode>General</c:formatCode>
                <c:ptCount val="4"/>
                <c:pt idx="0">
                  <c:v>30</c:v>
                </c:pt>
                <c:pt idx="1">
                  <c:v>14</c:v>
                </c:pt>
                <c:pt idx="2">
                  <c:v>3</c:v>
                </c:pt>
                <c:pt idx="3">
                  <c:v>18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'[1]Graf7-2014'!$D$5:$D$18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29339904"/>
        <c:axId val="126864768"/>
      </c:barChart>
      <c:catAx>
        <c:axId val="12933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864768"/>
        <c:crosses val="autoZero"/>
        <c:auto val="1"/>
        <c:lblAlgn val="ctr"/>
        <c:lblOffset val="100"/>
        <c:noMultiLvlLbl val="0"/>
      </c:catAx>
      <c:valAx>
        <c:axId val="1268647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3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'Graf8-2015'!$C$4</c:f>
              <c:strCache>
                <c:ptCount val="1"/>
                <c:pt idx="0">
                  <c:v>POČET NOVĚ VZNIKLÝCH DEKUBITŮ 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'Graf8-2015'!$B$5:$B$8</c:f>
              <c:strCache>
                <c:ptCount val="4"/>
                <c:pt idx="0">
                  <c:v>1. ZČERVENÁNÍ</c:v>
                </c:pt>
                <c:pt idx="1">
                  <c:v>2. PORUŠENÁ KŮŽE</c:v>
                </c:pt>
                <c:pt idx="2">
                  <c:v>3. POŽKOZENÍ     PODKOŽÍ</c:v>
                </c:pt>
                <c:pt idx="3">
                  <c:v>4. NEKRÓZA POŠKOZENÍ SVALU</c:v>
                </c:pt>
              </c:strCache>
            </c:strRef>
          </c:cat>
          <c:val>
            <c:numRef>
              <c:f>'Graf8-2015'!$C$5:$C$8</c:f>
              <c:numCache>
                <c:formatCode>General</c:formatCode>
                <c:ptCount val="4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</c:numCache>
            </c:numRef>
          </c:val>
        </c:ser>
        <c:ser>
          <c:idx val="1"/>
          <c:order val="1"/>
          <c:tx>
            <c:strRef>
              <c:f>'Graf8-2015'!$D$4</c:f>
              <c:strCache>
                <c:ptCount val="1"/>
                <c:pt idx="0">
                  <c:v>POČET DEKUBITŮ DLE STUPNĚ CELKEM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'Graf8-2015'!$B$5:$B$8</c:f>
              <c:strCache>
                <c:ptCount val="4"/>
                <c:pt idx="0">
                  <c:v>1. ZČERVENÁNÍ</c:v>
                </c:pt>
                <c:pt idx="1">
                  <c:v>2. PORUŠENÁ KŮŽE</c:v>
                </c:pt>
                <c:pt idx="2">
                  <c:v>3. POŽKOZENÍ     PODKOŽÍ</c:v>
                </c:pt>
                <c:pt idx="3">
                  <c:v>4. NEKRÓZA POŠKOZENÍ SVALU</c:v>
                </c:pt>
              </c:strCache>
            </c:strRef>
          </c:cat>
          <c:val>
            <c:numRef>
              <c:f>'Graf8-2015'!$D$5:$D$8</c:f>
              <c:numCache>
                <c:formatCode>General</c:formatCode>
                <c:ptCount val="4"/>
                <c:pt idx="0">
                  <c:v>19</c:v>
                </c:pt>
                <c:pt idx="1">
                  <c:v>30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0663936"/>
        <c:axId val="126867072"/>
      </c:barChart>
      <c:catAx>
        <c:axId val="130663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867072"/>
        <c:crosses val="autoZero"/>
        <c:auto val="1"/>
        <c:lblAlgn val="ctr"/>
        <c:lblOffset val="100"/>
        <c:noMultiLvlLbl val="0"/>
      </c:catAx>
      <c:valAx>
        <c:axId val="126867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66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'Graf9-2015'!$C$4</c:f>
              <c:strCache>
                <c:ptCount val="1"/>
                <c:pt idx="0">
                  <c:v>počet vzniklých dekubitů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('Graf9-2015'!$B$5:$B$6,'Graf9-2015'!$B$16,'Graf9-2015'!$B$20)</c:f>
              <c:strCache>
                <c:ptCount val="4"/>
                <c:pt idx="0">
                  <c:v>NTGM HODONÍN</c:v>
                </c:pt>
                <c:pt idx="1">
                  <c:v>DOMA</c:v>
                </c:pt>
                <c:pt idx="2">
                  <c:v>JINÉ ZDRAV. ZAŘÍZENÍ</c:v>
                </c:pt>
                <c:pt idx="3">
                  <c:v>SOCIÁLNÍ ZAŘÍZENÍ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'[2]Graf9-2014'!$B$5:$B$20</c15:sqref>
                  </c15:fullRef>
                </c:ext>
              </c:extLst>
            </c:strRef>
          </c:cat>
          <c:val>
            <c:numRef>
              <c:f>('Graf9-2015'!$C$5:$C$6,'Graf9-2015'!$C$16,'Graf9-2015'!$C$20)</c:f>
              <c:numCache>
                <c:formatCode>General</c:formatCode>
                <c:ptCount val="4"/>
                <c:pt idx="0">
                  <c:v>71</c:v>
                </c:pt>
                <c:pt idx="1">
                  <c:v>164</c:v>
                </c:pt>
                <c:pt idx="2">
                  <c:v>17</c:v>
                </c:pt>
                <c:pt idx="3">
                  <c:v>15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'[2]Graf9-2014'!$C$5:$C$20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'Graf9-2015'!$D$4</c:f>
              <c:strCache>
                <c:ptCount val="1"/>
                <c:pt idx="0">
                  <c:v>počet dekubitů celkem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('Graf9-2015'!$B$5:$B$6,'Graf9-2015'!$B$16,'Graf9-2015'!$B$20)</c:f>
              <c:strCache>
                <c:ptCount val="4"/>
                <c:pt idx="0">
                  <c:v>NTGM HODONÍN</c:v>
                </c:pt>
                <c:pt idx="1">
                  <c:v>DOMA</c:v>
                </c:pt>
                <c:pt idx="2">
                  <c:v>JINÉ ZDRAV. ZAŘÍZENÍ</c:v>
                </c:pt>
                <c:pt idx="3">
                  <c:v>SOCIÁLNÍ ZAŘÍZENÍ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'[2]Graf9-2014'!$B$5:$B$20</c15:sqref>
                  </c15:fullRef>
                </c:ext>
              </c:extLst>
            </c:strRef>
          </c:cat>
          <c:val>
            <c:numRef>
              <c:f>('Graf9-2015'!$D$5:$D$6,'Graf9-2015'!$D$16,'Graf9-2015'!$D$20)</c:f>
              <c:numCache>
                <c:formatCode>General</c:formatCode>
                <c:ptCount val="4"/>
                <c:pt idx="0">
                  <c:v>302</c:v>
                </c:pt>
                <c:pt idx="1">
                  <c:v>302</c:v>
                </c:pt>
                <c:pt idx="2">
                  <c:v>302</c:v>
                </c:pt>
                <c:pt idx="3">
                  <c:v>302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'[2]Graf9-2014'!$D$5:$D$20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30330624"/>
        <c:axId val="130424832"/>
      </c:barChart>
      <c:catAx>
        <c:axId val="130330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424832"/>
        <c:crosses val="autoZero"/>
        <c:auto val="1"/>
        <c:lblAlgn val="ctr"/>
        <c:lblOffset val="100"/>
        <c:noMultiLvlLbl val="0"/>
      </c:catAx>
      <c:valAx>
        <c:axId val="130424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33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57150</xdr:rowOff>
    </xdr:from>
    <xdr:to>
      <xdr:col>12</xdr:col>
      <xdr:colOff>571500</xdr:colOff>
      <xdr:row>3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47650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1</xdr:col>
      <xdr:colOff>495300</xdr:colOff>
      <xdr:row>4</xdr:row>
      <xdr:rowOff>76200</xdr:rowOff>
    </xdr:to>
    <xdr:pic>
      <xdr:nvPicPr>
        <xdr:cNvPr id="5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9075"/>
          <a:ext cx="1247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38100</xdr:rowOff>
    </xdr:from>
    <xdr:to>
      <xdr:col>12</xdr:col>
      <xdr:colOff>542925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286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95250</xdr:rowOff>
    </xdr:from>
    <xdr:to>
      <xdr:col>2</xdr:col>
      <xdr:colOff>133350</xdr:colOff>
      <xdr:row>4</xdr:row>
      <xdr:rowOff>142875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952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</xdr:row>
      <xdr:rowOff>209549</xdr:rowOff>
    </xdr:from>
    <xdr:to>
      <xdr:col>12</xdr:col>
      <xdr:colOff>590549</xdr:colOff>
      <xdr:row>16</xdr:row>
      <xdr:rowOff>38100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2</xdr:row>
      <xdr:rowOff>200024</xdr:rowOff>
    </xdr:from>
    <xdr:to>
      <xdr:col>12</xdr:col>
      <xdr:colOff>561974</xdr:colOff>
      <xdr:row>16</xdr:row>
      <xdr:rowOff>19049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195261</xdr:colOff>
      <xdr:row>2</xdr:row>
      <xdr:rowOff>200024</xdr:rowOff>
    </xdr:from>
    <xdr:to>
      <xdr:col>13</xdr:col>
      <xdr:colOff>9524</xdr:colOff>
      <xdr:row>16</xdr:row>
      <xdr:rowOff>19049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157161</xdr:colOff>
      <xdr:row>2</xdr:row>
      <xdr:rowOff>209549</xdr:rowOff>
    </xdr:from>
    <xdr:to>
      <xdr:col>13</xdr:col>
      <xdr:colOff>9524</xdr:colOff>
      <xdr:row>15</xdr:row>
      <xdr:rowOff>180974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3</xdr:row>
      <xdr:rowOff>19049</xdr:rowOff>
    </xdr:from>
    <xdr:to>
      <xdr:col>12</xdr:col>
      <xdr:colOff>581025</xdr:colOff>
      <xdr:row>15</xdr:row>
      <xdr:rowOff>200024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</xdr:row>
      <xdr:rowOff>209549</xdr:rowOff>
    </xdr:from>
    <xdr:to>
      <xdr:col>13</xdr:col>
      <xdr:colOff>9525</xdr:colOff>
      <xdr:row>16</xdr:row>
      <xdr:rowOff>9524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2</xdr:row>
      <xdr:rowOff>200025</xdr:rowOff>
    </xdr:from>
    <xdr:to>
      <xdr:col>12</xdr:col>
      <xdr:colOff>571499</xdr:colOff>
      <xdr:row>18</xdr:row>
      <xdr:rowOff>200025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3</xdr:row>
      <xdr:rowOff>9525</xdr:rowOff>
    </xdr:from>
    <xdr:to>
      <xdr:col>12</xdr:col>
      <xdr:colOff>590549</xdr:colOff>
      <xdr:row>8</xdr:row>
      <xdr:rowOff>57150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3</xdr:row>
      <xdr:rowOff>19050</xdr:rowOff>
    </xdr:from>
    <xdr:to>
      <xdr:col>12</xdr:col>
      <xdr:colOff>600075</xdr:colOff>
      <xdr:row>20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38100</xdr:rowOff>
    </xdr:from>
    <xdr:to>
      <xdr:col>12</xdr:col>
      <xdr:colOff>542925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286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95250</xdr:rowOff>
    </xdr:from>
    <xdr:to>
      <xdr:col>2</xdr:col>
      <xdr:colOff>133350</xdr:colOff>
      <xdr:row>4</xdr:row>
      <xdr:rowOff>142875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952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57150</xdr:rowOff>
    </xdr:from>
    <xdr:to>
      <xdr:col>12</xdr:col>
      <xdr:colOff>571500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47650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1</xdr:col>
      <xdr:colOff>495300</xdr:colOff>
      <xdr:row>4</xdr:row>
      <xdr:rowOff>76200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9075"/>
          <a:ext cx="1247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38100</xdr:rowOff>
    </xdr:from>
    <xdr:to>
      <xdr:col>12</xdr:col>
      <xdr:colOff>542925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286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95250</xdr:rowOff>
    </xdr:from>
    <xdr:to>
      <xdr:col>2</xdr:col>
      <xdr:colOff>133350</xdr:colOff>
      <xdr:row>4</xdr:row>
      <xdr:rowOff>142875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952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57150</xdr:rowOff>
    </xdr:from>
    <xdr:to>
      <xdr:col>12</xdr:col>
      <xdr:colOff>571500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9075"/>
          <a:ext cx="4762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1</xdr:col>
      <xdr:colOff>495300</xdr:colOff>
      <xdr:row>4</xdr:row>
      <xdr:rowOff>76200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124777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38100</xdr:rowOff>
    </xdr:from>
    <xdr:to>
      <xdr:col>12</xdr:col>
      <xdr:colOff>542925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61950"/>
          <a:ext cx="476250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200025</xdr:colOff>
      <xdr:row>1</xdr:row>
      <xdr:rowOff>95250</xdr:rowOff>
    </xdr:from>
    <xdr:to>
      <xdr:col>2</xdr:col>
      <xdr:colOff>133350</xdr:colOff>
      <xdr:row>4</xdr:row>
      <xdr:rowOff>142875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57175"/>
          <a:ext cx="125730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57150</xdr:rowOff>
    </xdr:from>
    <xdr:to>
      <xdr:col>12</xdr:col>
      <xdr:colOff>571500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19075"/>
          <a:ext cx="476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1</xdr:col>
      <xdr:colOff>495300</xdr:colOff>
      <xdr:row>4</xdr:row>
      <xdr:rowOff>76200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1247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38100</xdr:rowOff>
    </xdr:from>
    <xdr:to>
      <xdr:col>12</xdr:col>
      <xdr:colOff>542925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61950"/>
          <a:ext cx="476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95250</xdr:rowOff>
    </xdr:from>
    <xdr:to>
      <xdr:col>2</xdr:col>
      <xdr:colOff>133350</xdr:colOff>
      <xdr:row>4</xdr:row>
      <xdr:rowOff>142875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57175"/>
          <a:ext cx="1257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57150</xdr:rowOff>
    </xdr:from>
    <xdr:to>
      <xdr:col>12</xdr:col>
      <xdr:colOff>571500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47650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28575</xdr:rowOff>
    </xdr:from>
    <xdr:to>
      <xdr:col>1</xdr:col>
      <xdr:colOff>495300</xdr:colOff>
      <xdr:row>4</xdr:row>
      <xdr:rowOff>76200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9075"/>
          <a:ext cx="1247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7-201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9-20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7-201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9-20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workbookViewId="0">
      <selection activeCell="Q18" sqref="Q18"/>
    </sheetView>
  </sheetViews>
  <sheetFormatPr defaultRowHeight="15" x14ac:dyDescent="0.25"/>
  <cols>
    <col min="1" max="1" width="12.140625" customWidth="1"/>
    <col min="2" max="2" width="9.140625" customWidth="1"/>
    <col min="3" max="3" width="11.140625" customWidth="1"/>
    <col min="4" max="4" width="8.28515625" customWidth="1"/>
    <col min="5" max="5" width="7.7109375" customWidth="1"/>
    <col min="6" max="6" width="7.140625" customWidth="1"/>
    <col min="7" max="7" width="6.28515625" customWidth="1"/>
    <col min="8" max="8" width="7.28515625" customWidth="1"/>
    <col min="9" max="9" width="5.7109375" customWidth="1"/>
    <col min="10" max="10" width="10.42578125" customWidth="1"/>
    <col min="11" max="11" width="16.140625" customWidth="1"/>
    <col min="12" max="12" width="6.140625" customWidth="1"/>
    <col min="13" max="13" width="9.85546875" customWidth="1"/>
    <col min="14" max="14" width="17.140625" customWidth="1"/>
    <col min="257" max="257" width="12.140625" customWidth="1"/>
    <col min="261" max="261" width="9.28515625" customWidth="1"/>
    <col min="262" max="262" width="11.28515625" customWidth="1"/>
    <col min="265" max="265" width="10.28515625" customWidth="1"/>
    <col min="266" max="266" width="10.42578125" customWidth="1"/>
    <col min="267" max="267" width="10.5703125" customWidth="1"/>
    <col min="269" max="269" width="9.85546875" customWidth="1"/>
    <col min="270" max="270" width="11" customWidth="1"/>
    <col min="513" max="513" width="12.140625" customWidth="1"/>
    <col min="517" max="517" width="9.28515625" customWidth="1"/>
    <col min="518" max="518" width="11.28515625" customWidth="1"/>
    <col min="521" max="521" width="10.28515625" customWidth="1"/>
    <col min="522" max="522" width="10.42578125" customWidth="1"/>
    <col min="523" max="523" width="10.5703125" customWidth="1"/>
    <col min="525" max="525" width="9.85546875" customWidth="1"/>
    <col min="526" max="526" width="11" customWidth="1"/>
    <col min="769" max="769" width="12.140625" customWidth="1"/>
    <col min="773" max="773" width="9.28515625" customWidth="1"/>
    <col min="774" max="774" width="11.28515625" customWidth="1"/>
    <col min="777" max="777" width="10.28515625" customWidth="1"/>
    <col min="778" max="778" width="10.42578125" customWidth="1"/>
    <col min="779" max="779" width="10.5703125" customWidth="1"/>
    <col min="781" max="781" width="9.85546875" customWidth="1"/>
    <col min="782" max="782" width="11" customWidth="1"/>
    <col min="1025" max="1025" width="12.140625" customWidth="1"/>
    <col min="1029" max="1029" width="9.28515625" customWidth="1"/>
    <col min="1030" max="1030" width="11.28515625" customWidth="1"/>
    <col min="1033" max="1033" width="10.28515625" customWidth="1"/>
    <col min="1034" max="1034" width="10.42578125" customWidth="1"/>
    <col min="1035" max="1035" width="10.5703125" customWidth="1"/>
    <col min="1037" max="1037" width="9.85546875" customWidth="1"/>
    <col min="1038" max="1038" width="11" customWidth="1"/>
    <col min="1281" max="1281" width="12.140625" customWidth="1"/>
    <col min="1285" max="1285" width="9.28515625" customWidth="1"/>
    <col min="1286" max="1286" width="11.28515625" customWidth="1"/>
    <col min="1289" max="1289" width="10.28515625" customWidth="1"/>
    <col min="1290" max="1290" width="10.42578125" customWidth="1"/>
    <col min="1291" max="1291" width="10.5703125" customWidth="1"/>
    <col min="1293" max="1293" width="9.85546875" customWidth="1"/>
    <col min="1294" max="1294" width="11" customWidth="1"/>
    <col min="1537" max="1537" width="12.140625" customWidth="1"/>
    <col min="1541" max="1541" width="9.28515625" customWidth="1"/>
    <col min="1542" max="1542" width="11.28515625" customWidth="1"/>
    <col min="1545" max="1545" width="10.28515625" customWidth="1"/>
    <col min="1546" max="1546" width="10.42578125" customWidth="1"/>
    <col min="1547" max="1547" width="10.5703125" customWidth="1"/>
    <col min="1549" max="1549" width="9.85546875" customWidth="1"/>
    <col min="1550" max="1550" width="11" customWidth="1"/>
    <col min="1793" max="1793" width="12.140625" customWidth="1"/>
    <col min="1797" max="1797" width="9.28515625" customWidth="1"/>
    <col min="1798" max="1798" width="11.28515625" customWidth="1"/>
    <col min="1801" max="1801" width="10.28515625" customWidth="1"/>
    <col min="1802" max="1802" width="10.42578125" customWidth="1"/>
    <col min="1803" max="1803" width="10.5703125" customWidth="1"/>
    <col min="1805" max="1805" width="9.85546875" customWidth="1"/>
    <col min="1806" max="1806" width="11" customWidth="1"/>
    <col min="2049" max="2049" width="12.140625" customWidth="1"/>
    <col min="2053" max="2053" width="9.28515625" customWidth="1"/>
    <col min="2054" max="2054" width="11.28515625" customWidth="1"/>
    <col min="2057" max="2057" width="10.28515625" customWidth="1"/>
    <col min="2058" max="2058" width="10.42578125" customWidth="1"/>
    <col min="2059" max="2059" width="10.5703125" customWidth="1"/>
    <col min="2061" max="2061" width="9.85546875" customWidth="1"/>
    <col min="2062" max="2062" width="11" customWidth="1"/>
    <col min="2305" max="2305" width="12.140625" customWidth="1"/>
    <col min="2309" max="2309" width="9.28515625" customWidth="1"/>
    <col min="2310" max="2310" width="11.28515625" customWidth="1"/>
    <col min="2313" max="2313" width="10.28515625" customWidth="1"/>
    <col min="2314" max="2314" width="10.42578125" customWidth="1"/>
    <col min="2315" max="2315" width="10.5703125" customWidth="1"/>
    <col min="2317" max="2317" width="9.85546875" customWidth="1"/>
    <col min="2318" max="2318" width="11" customWidth="1"/>
    <col min="2561" max="2561" width="12.140625" customWidth="1"/>
    <col min="2565" max="2565" width="9.28515625" customWidth="1"/>
    <col min="2566" max="2566" width="11.28515625" customWidth="1"/>
    <col min="2569" max="2569" width="10.28515625" customWidth="1"/>
    <col min="2570" max="2570" width="10.42578125" customWidth="1"/>
    <col min="2571" max="2571" width="10.5703125" customWidth="1"/>
    <col min="2573" max="2573" width="9.85546875" customWidth="1"/>
    <col min="2574" max="2574" width="11" customWidth="1"/>
    <col min="2817" max="2817" width="12.140625" customWidth="1"/>
    <col min="2821" max="2821" width="9.28515625" customWidth="1"/>
    <col min="2822" max="2822" width="11.28515625" customWidth="1"/>
    <col min="2825" max="2825" width="10.28515625" customWidth="1"/>
    <col min="2826" max="2826" width="10.42578125" customWidth="1"/>
    <col min="2827" max="2827" width="10.5703125" customWidth="1"/>
    <col min="2829" max="2829" width="9.85546875" customWidth="1"/>
    <col min="2830" max="2830" width="11" customWidth="1"/>
    <col min="3073" max="3073" width="12.140625" customWidth="1"/>
    <col min="3077" max="3077" width="9.28515625" customWidth="1"/>
    <col min="3078" max="3078" width="11.28515625" customWidth="1"/>
    <col min="3081" max="3081" width="10.28515625" customWidth="1"/>
    <col min="3082" max="3082" width="10.42578125" customWidth="1"/>
    <col min="3083" max="3083" width="10.5703125" customWidth="1"/>
    <col min="3085" max="3085" width="9.85546875" customWidth="1"/>
    <col min="3086" max="3086" width="11" customWidth="1"/>
    <col min="3329" max="3329" width="12.140625" customWidth="1"/>
    <col min="3333" max="3333" width="9.28515625" customWidth="1"/>
    <col min="3334" max="3334" width="11.28515625" customWidth="1"/>
    <col min="3337" max="3337" width="10.28515625" customWidth="1"/>
    <col min="3338" max="3338" width="10.42578125" customWidth="1"/>
    <col min="3339" max="3339" width="10.5703125" customWidth="1"/>
    <col min="3341" max="3341" width="9.85546875" customWidth="1"/>
    <col min="3342" max="3342" width="11" customWidth="1"/>
    <col min="3585" max="3585" width="12.140625" customWidth="1"/>
    <col min="3589" max="3589" width="9.28515625" customWidth="1"/>
    <col min="3590" max="3590" width="11.28515625" customWidth="1"/>
    <col min="3593" max="3593" width="10.28515625" customWidth="1"/>
    <col min="3594" max="3594" width="10.42578125" customWidth="1"/>
    <col min="3595" max="3595" width="10.5703125" customWidth="1"/>
    <col min="3597" max="3597" width="9.85546875" customWidth="1"/>
    <col min="3598" max="3598" width="11" customWidth="1"/>
    <col min="3841" max="3841" width="12.140625" customWidth="1"/>
    <col min="3845" max="3845" width="9.28515625" customWidth="1"/>
    <col min="3846" max="3846" width="11.28515625" customWidth="1"/>
    <col min="3849" max="3849" width="10.28515625" customWidth="1"/>
    <col min="3850" max="3850" width="10.42578125" customWidth="1"/>
    <col min="3851" max="3851" width="10.5703125" customWidth="1"/>
    <col min="3853" max="3853" width="9.85546875" customWidth="1"/>
    <col min="3854" max="3854" width="11" customWidth="1"/>
    <col min="4097" max="4097" width="12.140625" customWidth="1"/>
    <col min="4101" max="4101" width="9.28515625" customWidth="1"/>
    <col min="4102" max="4102" width="11.28515625" customWidth="1"/>
    <col min="4105" max="4105" width="10.28515625" customWidth="1"/>
    <col min="4106" max="4106" width="10.42578125" customWidth="1"/>
    <col min="4107" max="4107" width="10.5703125" customWidth="1"/>
    <col min="4109" max="4109" width="9.85546875" customWidth="1"/>
    <col min="4110" max="4110" width="11" customWidth="1"/>
    <col min="4353" max="4353" width="12.140625" customWidth="1"/>
    <col min="4357" max="4357" width="9.28515625" customWidth="1"/>
    <col min="4358" max="4358" width="11.28515625" customWidth="1"/>
    <col min="4361" max="4361" width="10.28515625" customWidth="1"/>
    <col min="4362" max="4362" width="10.42578125" customWidth="1"/>
    <col min="4363" max="4363" width="10.5703125" customWidth="1"/>
    <col min="4365" max="4365" width="9.85546875" customWidth="1"/>
    <col min="4366" max="4366" width="11" customWidth="1"/>
    <col min="4609" max="4609" width="12.140625" customWidth="1"/>
    <col min="4613" max="4613" width="9.28515625" customWidth="1"/>
    <col min="4614" max="4614" width="11.28515625" customWidth="1"/>
    <col min="4617" max="4617" width="10.28515625" customWidth="1"/>
    <col min="4618" max="4618" width="10.42578125" customWidth="1"/>
    <col min="4619" max="4619" width="10.5703125" customWidth="1"/>
    <col min="4621" max="4621" width="9.85546875" customWidth="1"/>
    <col min="4622" max="4622" width="11" customWidth="1"/>
    <col min="4865" max="4865" width="12.140625" customWidth="1"/>
    <col min="4869" max="4869" width="9.28515625" customWidth="1"/>
    <col min="4870" max="4870" width="11.28515625" customWidth="1"/>
    <col min="4873" max="4873" width="10.28515625" customWidth="1"/>
    <col min="4874" max="4874" width="10.42578125" customWidth="1"/>
    <col min="4875" max="4875" width="10.5703125" customWidth="1"/>
    <col min="4877" max="4877" width="9.85546875" customWidth="1"/>
    <col min="4878" max="4878" width="11" customWidth="1"/>
    <col min="5121" max="5121" width="12.140625" customWidth="1"/>
    <col min="5125" max="5125" width="9.28515625" customWidth="1"/>
    <col min="5126" max="5126" width="11.28515625" customWidth="1"/>
    <col min="5129" max="5129" width="10.28515625" customWidth="1"/>
    <col min="5130" max="5130" width="10.42578125" customWidth="1"/>
    <col min="5131" max="5131" width="10.5703125" customWidth="1"/>
    <col min="5133" max="5133" width="9.85546875" customWidth="1"/>
    <col min="5134" max="5134" width="11" customWidth="1"/>
    <col min="5377" max="5377" width="12.140625" customWidth="1"/>
    <col min="5381" max="5381" width="9.28515625" customWidth="1"/>
    <col min="5382" max="5382" width="11.28515625" customWidth="1"/>
    <col min="5385" max="5385" width="10.28515625" customWidth="1"/>
    <col min="5386" max="5386" width="10.42578125" customWidth="1"/>
    <col min="5387" max="5387" width="10.5703125" customWidth="1"/>
    <col min="5389" max="5389" width="9.85546875" customWidth="1"/>
    <col min="5390" max="5390" width="11" customWidth="1"/>
    <col min="5633" max="5633" width="12.140625" customWidth="1"/>
    <col min="5637" max="5637" width="9.28515625" customWidth="1"/>
    <col min="5638" max="5638" width="11.28515625" customWidth="1"/>
    <col min="5641" max="5641" width="10.28515625" customWidth="1"/>
    <col min="5642" max="5642" width="10.42578125" customWidth="1"/>
    <col min="5643" max="5643" width="10.5703125" customWidth="1"/>
    <col min="5645" max="5645" width="9.85546875" customWidth="1"/>
    <col min="5646" max="5646" width="11" customWidth="1"/>
    <col min="5889" max="5889" width="12.140625" customWidth="1"/>
    <col min="5893" max="5893" width="9.28515625" customWidth="1"/>
    <col min="5894" max="5894" width="11.28515625" customWidth="1"/>
    <col min="5897" max="5897" width="10.28515625" customWidth="1"/>
    <col min="5898" max="5898" width="10.42578125" customWidth="1"/>
    <col min="5899" max="5899" width="10.5703125" customWidth="1"/>
    <col min="5901" max="5901" width="9.85546875" customWidth="1"/>
    <col min="5902" max="5902" width="11" customWidth="1"/>
    <col min="6145" max="6145" width="12.140625" customWidth="1"/>
    <col min="6149" max="6149" width="9.28515625" customWidth="1"/>
    <col min="6150" max="6150" width="11.28515625" customWidth="1"/>
    <col min="6153" max="6153" width="10.28515625" customWidth="1"/>
    <col min="6154" max="6154" width="10.42578125" customWidth="1"/>
    <col min="6155" max="6155" width="10.5703125" customWidth="1"/>
    <col min="6157" max="6157" width="9.85546875" customWidth="1"/>
    <col min="6158" max="6158" width="11" customWidth="1"/>
    <col min="6401" max="6401" width="12.140625" customWidth="1"/>
    <col min="6405" max="6405" width="9.28515625" customWidth="1"/>
    <col min="6406" max="6406" width="11.28515625" customWidth="1"/>
    <col min="6409" max="6409" width="10.28515625" customWidth="1"/>
    <col min="6410" max="6410" width="10.42578125" customWidth="1"/>
    <col min="6411" max="6411" width="10.5703125" customWidth="1"/>
    <col min="6413" max="6413" width="9.85546875" customWidth="1"/>
    <col min="6414" max="6414" width="11" customWidth="1"/>
    <col min="6657" max="6657" width="12.140625" customWidth="1"/>
    <col min="6661" max="6661" width="9.28515625" customWidth="1"/>
    <col min="6662" max="6662" width="11.28515625" customWidth="1"/>
    <col min="6665" max="6665" width="10.28515625" customWidth="1"/>
    <col min="6666" max="6666" width="10.42578125" customWidth="1"/>
    <col min="6667" max="6667" width="10.5703125" customWidth="1"/>
    <col min="6669" max="6669" width="9.85546875" customWidth="1"/>
    <col min="6670" max="6670" width="11" customWidth="1"/>
    <col min="6913" max="6913" width="12.140625" customWidth="1"/>
    <col min="6917" max="6917" width="9.28515625" customWidth="1"/>
    <col min="6918" max="6918" width="11.28515625" customWidth="1"/>
    <col min="6921" max="6921" width="10.28515625" customWidth="1"/>
    <col min="6922" max="6922" width="10.42578125" customWidth="1"/>
    <col min="6923" max="6923" width="10.5703125" customWidth="1"/>
    <col min="6925" max="6925" width="9.85546875" customWidth="1"/>
    <col min="6926" max="6926" width="11" customWidth="1"/>
    <col min="7169" max="7169" width="12.140625" customWidth="1"/>
    <col min="7173" max="7173" width="9.28515625" customWidth="1"/>
    <col min="7174" max="7174" width="11.28515625" customWidth="1"/>
    <col min="7177" max="7177" width="10.28515625" customWidth="1"/>
    <col min="7178" max="7178" width="10.42578125" customWidth="1"/>
    <col min="7179" max="7179" width="10.5703125" customWidth="1"/>
    <col min="7181" max="7181" width="9.85546875" customWidth="1"/>
    <col min="7182" max="7182" width="11" customWidth="1"/>
    <col min="7425" max="7425" width="12.140625" customWidth="1"/>
    <col min="7429" max="7429" width="9.28515625" customWidth="1"/>
    <col min="7430" max="7430" width="11.28515625" customWidth="1"/>
    <col min="7433" max="7433" width="10.28515625" customWidth="1"/>
    <col min="7434" max="7434" width="10.42578125" customWidth="1"/>
    <col min="7435" max="7435" width="10.5703125" customWidth="1"/>
    <col min="7437" max="7437" width="9.85546875" customWidth="1"/>
    <col min="7438" max="7438" width="11" customWidth="1"/>
    <col min="7681" max="7681" width="12.140625" customWidth="1"/>
    <col min="7685" max="7685" width="9.28515625" customWidth="1"/>
    <col min="7686" max="7686" width="11.28515625" customWidth="1"/>
    <col min="7689" max="7689" width="10.28515625" customWidth="1"/>
    <col min="7690" max="7690" width="10.42578125" customWidth="1"/>
    <col min="7691" max="7691" width="10.5703125" customWidth="1"/>
    <col min="7693" max="7693" width="9.85546875" customWidth="1"/>
    <col min="7694" max="7694" width="11" customWidth="1"/>
    <col min="7937" max="7937" width="12.140625" customWidth="1"/>
    <col min="7941" max="7941" width="9.28515625" customWidth="1"/>
    <col min="7942" max="7942" width="11.28515625" customWidth="1"/>
    <col min="7945" max="7945" width="10.28515625" customWidth="1"/>
    <col min="7946" max="7946" width="10.42578125" customWidth="1"/>
    <col min="7947" max="7947" width="10.5703125" customWidth="1"/>
    <col min="7949" max="7949" width="9.85546875" customWidth="1"/>
    <col min="7950" max="7950" width="11" customWidth="1"/>
    <col min="8193" max="8193" width="12.140625" customWidth="1"/>
    <col min="8197" max="8197" width="9.28515625" customWidth="1"/>
    <col min="8198" max="8198" width="11.28515625" customWidth="1"/>
    <col min="8201" max="8201" width="10.28515625" customWidth="1"/>
    <col min="8202" max="8202" width="10.42578125" customWidth="1"/>
    <col min="8203" max="8203" width="10.5703125" customWidth="1"/>
    <col min="8205" max="8205" width="9.85546875" customWidth="1"/>
    <col min="8206" max="8206" width="11" customWidth="1"/>
    <col min="8449" max="8449" width="12.140625" customWidth="1"/>
    <col min="8453" max="8453" width="9.28515625" customWidth="1"/>
    <col min="8454" max="8454" width="11.28515625" customWidth="1"/>
    <col min="8457" max="8457" width="10.28515625" customWidth="1"/>
    <col min="8458" max="8458" width="10.42578125" customWidth="1"/>
    <col min="8459" max="8459" width="10.5703125" customWidth="1"/>
    <col min="8461" max="8461" width="9.85546875" customWidth="1"/>
    <col min="8462" max="8462" width="11" customWidth="1"/>
    <col min="8705" max="8705" width="12.140625" customWidth="1"/>
    <col min="8709" max="8709" width="9.28515625" customWidth="1"/>
    <col min="8710" max="8710" width="11.28515625" customWidth="1"/>
    <col min="8713" max="8713" width="10.28515625" customWidth="1"/>
    <col min="8714" max="8714" width="10.42578125" customWidth="1"/>
    <col min="8715" max="8715" width="10.5703125" customWidth="1"/>
    <col min="8717" max="8717" width="9.85546875" customWidth="1"/>
    <col min="8718" max="8718" width="11" customWidth="1"/>
    <col min="8961" max="8961" width="12.140625" customWidth="1"/>
    <col min="8965" max="8965" width="9.28515625" customWidth="1"/>
    <col min="8966" max="8966" width="11.28515625" customWidth="1"/>
    <col min="8969" max="8969" width="10.28515625" customWidth="1"/>
    <col min="8970" max="8970" width="10.42578125" customWidth="1"/>
    <col min="8971" max="8971" width="10.5703125" customWidth="1"/>
    <col min="8973" max="8973" width="9.85546875" customWidth="1"/>
    <col min="8974" max="8974" width="11" customWidth="1"/>
    <col min="9217" max="9217" width="12.140625" customWidth="1"/>
    <col min="9221" max="9221" width="9.28515625" customWidth="1"/>
    <col min="9222" max="9222" width="11.28515625" customWidth="1"/>
    <col min="9225" max="9225" width="10.28515625" customWidth="1"/>
    <col min="9226" max="9226" width="10.42578125" customWidth="1"/>
    <col min="9227" max="9227" width="10.5703125" customWidth="1"/>
    <col min="9229" max="9229" width="9.85546875" customWidth="1"/>
    <col min="9230" max="9230" width="11" customWidth="1"/>
    <col min="9473" max="9473" width="12.140625" customWidth="1"/>
    <col min="9477" max="9477" width="9.28515625" customWidth="1"/>
    <col min="9478" max="9478" width="11.28515625" customWidth="1"/>
    <col min="9481" max="9481" width="10.28515625" customWidth="1"/>
    <col min="9482" max="9482" width="10.42578125" customWidth="1"/>
    <col min="9483" max="9483" width="10.5703125" customWidth="1"/>
    <col min="9485" max="9485" width="9.85546875" customWidth="1"/>
    <col min="9486" max="9486" width="11" customWidth="1"/>
    <col min="9729" max="9729" width="12.140625" customWidth="1"/>
    <col min="9733" max="9733" width="9.28515625" customWidth="1"/>
    <col min="9734" max="9734" width="11.28515625" customWidth="1"/>
    <col min="9737" max="9737" width="10.28515625" customWidth="1"/>
    <col min="9738" max="9738" width="10.42578125" customWidth="1"/>
    <col min="9739" max="9739" width="10.5703125" customWidth="1"/>
    <col min="9741" max="9741" width="9.85546875" customWidth="1"/>
    <col min="9742" max="9742" width="11" customWidth="1"/>
    <col min="9985" max="9985" width="12.140625" customWidth="1"/>
    <col min="9989" max="9989" width="9.28515625" customWidth="1"/>
    <col min="9990" max="9990" width="11.28515625" customWidth="1"/>
    <col min="9993" max="9993" width="10.28515625" customWidth="1"/>
    <col min="9994" max="9994" width="10.42578125" customWidth="1"/>
    <col min="9995" max="9995" width="10.5703125" customWidth="1"/>
    <col min="9997" max="9997" width="9.85546875" customWidth="1"/>
    <col min="9998" max="9998" width="11" customWidth="1"/>
    <col min="10241" max="10241" width="12.140625" customWidth="1"/>
    <col min="10245" max="10245" width="9.28515625" customWidth="1"/>
    <col min="10246" max="10246" width="11.28515625" customWidth="1"/>
    <col min="10249" max="10249" width="10.28515625" customWidth="1"/>
    <col min="10250" max="10250" width="10.42578125" customWidth="1"/>
    <col min="10251" max="10251" width="10.5703125" customWidth="1"/>
    <col min="10253" max="10253" width="9.85546875" customWidth="1"/>
    <col min="10254" max="10254" width="11" customWidth="1"/>
    <col min="10497" max="10497" width="12.140625" customWidth="1"/>
    <col min="10501" max="10501" width="9.28515625" customWidth="1"/>
    <col min="10502" max="10502" width="11.28515625" customWidth="1"/>
    <col min="10505" max="10505" width="10.28515625" customWidth="1"/>
    <col min="10506" max="10506" width="10.42578125" customWidth="1"/>
    <col min="10507" max="10507" width="10.5703125" customWidth="1"/>
    <col min="10509" max="10509" width="9.85546875" customWidth="1"/>
    <col min="10510" max="10510" width="11" customWidth="1"/>
    <col min="10753" max="10753" width="12.140625" customWidth="1"/>
    <col min="10757" max="10757" width="9.28515625" customWidth="1"/>
    <col min="10758" max="10758" width="11.28515625" customWidth="1"/>
    <col min="10761" max="10761" width="10.28515625" customWidth="1"/>
    <col min="10762" max="10762" width="10.42578125" customWidth="1"/>
    <col min="10763" max="10763" width="10.5703125" customWidth="1"/>
    <col min="10765" max="10765" width="9.85546875" customWidth="1"/>
    <col min="10766" max="10766" width="11" customWidth="1"/>
    <col min="11009" max="11009" width="12.140625" customWidth="1"/>
    <col min="11013" max="11013" width="9.28515625" customWidth="1"/>
    <col min="11014" max="11014" width="11.28515625" customWidth="1"/>
    <col min="11017" max="11017" width="10.28515625" customWidth="1"/>
    <col min="11018" max="11018" width="10.42578125" customWidth="1"/>
    <col min="11019" max="11019" width="10.5703125" customWidth="1"/>
    <col min="11021" max="11021" width="9.85546875" customWidth="1"/>
    <col min="11022" max="11022" width="11" customWidth="1"/>
    <col min="11265" max="11265" width="12.140625" customWidth="1"/>
    <col min="11269" max="11269" width="9.28515625" customWidth="1"/>
    <col min="11270" max="11270" width="11.28515625" customWidth="1"/>
    <col min="11273" max="11273" width="10.28515625" customWidth="1"/>
    <col min="11274" max="11274" width="10.42578125" customWidth="1"/>
    <col min="11275" max="11275" width="10.5703125" customWidth="1"/>
    <col min="11277" max="11277" width="9.85546875" customWidth="1"/>
    <col min="11278" max="11278" width="11" customWidth="1"/>
    <col min="11521" max="11521" width="12.140625" customWidth="1"/>
    <col min="11525" max="11525" width="9.28515625" customWidth="1"/>
    <col min="11526" max="11526" width="11.28515625" customWidth="1"/>
    <col min="11529" max="11529" width="10.28515625" customWidth="1"/>
    <col min="11530" max="11530" width="10.42578125" customWidth="1"/>
    <col min="11531" max="11531" width="10.5703125" customWidth="1"/>
    <col min="11533" max="11533" width="9.85546875" customWidth="1"/>
    <col min="11534" max="11534" width="11" customWidth="1"/>
    <col min="11777" max="11777" width="12.140625" customWidth="1"/>
    <col min="11781" max="11781" width="9.28515625" customWidth="1"/>
    <col min="11782" max="11782" width="11.28515625" customWidth="1"/>
    <col min="11785" max="11785" width="10.28515625" customWidth="1"/>
    <col min="11786" max="11786" width="10.42578125" customWidth="1"/>
    <col min="11787" max="11787" width="10.5703125" customWidth="1"/>
    <col min="11789" max="11789" width="9.85546875" customWidth="1"/>
    <col min="11790" max="11790" width="11" customWidth="1"/>
    <col min="12033" max="12033" width="12.140625" customWidth="1"/>
    <col min="12037" max="12037" width="9.28515625" customWidth="1"/>
    <col min="12038" max="12038" width="11.28515625" customWidth="1"/>
    <col min="12041" max="12041" width="10.28515625" customWidth="1"/>
    <col min="12042" max="12042" width="10.42578125" customWidth="1"/>
    <col min="12043" max="12043" width="10.5703125" customWidth="1"/>
    <col min="12045" max="12045" width="9.85546875" customWidth="1"/>
    <col min="12046" max="12046" width="11" customWidth="1"/>
    <col min="12289" max="12289" width="12.140625" customWidth="1"/>
    <col min="12293" max="12293" width="9.28515625" customWidth="1"/>
    <col min="12294" max="12294" width="11.28515625" customWidth="1"/>
    <col min="12297" max="12297" width="10.28515625" customWidth="1"/>
    <col min="12298" max="12298" width="10.42578125" customWidth="1"/>
    <col min="12299" max="12299" width="10.5703125" customWidth="1"/>
    <col min="12301" max="12301" width="9.85546875" customWidth="1"/>
    <col min="12302" max="12302" width="11" customWidth="1"/>
    <col min="12545" max="12545" width="12.140625" customWidth="1"/>
    <col min="12549" max="12549" width="9.28515625" customWidth="1"/>
    <col min="12550" max="12550" width="11.28515625" customWidth="1"/>
    <col min="12553" max="12553" width="10.28515625" customWidth="1"/>
    <col min="12554" max="12554" width="10.42578125" customWidth="1"/>
    <col min="12555" max="12555" width="10.5703125" customWidth="1"/>
    <col min="12557" max="12557" width="9.85546875" customWidth="1"/>
    <col min="12558" max="12558" width="11" customWidth="1"/>
    <col min="12801" max="12801" width="12.140625" customWidth="1"/>
    <col min="12805" max="12805" width="9.28515625" customWidth="1"/>
    <col min="12806" max="12806" width="11.28515625" customWidth="1"/>
    <col min="12809" max="12809" width="10.28515625" customWidth="1"/>
    <col min="12810" max="12810" width="10.42578125" customWidth="1"/>
    <col min="12811" max="12811" width="10.5703125" customWidth="1"/>
    <col min="12813" max="12813" width="9.85546875" customWidth="1"/>
    <col min="12814" max="12814" width="11" customWidth="1"/>
    <col min="13057" max="13057" width="12.140625" customWidth="1"/>
    <col min="13061" max="13061" width="9.28515625" customWidth="1"/>
    <col min="13062" max="13062" width="11.28515625" customWidth="1"/>
    <col min="13065" max="13065" width="10.28515625" customWidth="1"/>
    <col min="13066" max="13066" width="10.42578125" customWidth="1"/>
    <col min="13067" max="13067" width="10.5703125" customWidth="1"/>
    <col min="13069" max="13069" width="9.85546875" customWidth="1"/>
    <col min="13070" max="13070" width="11" customWidth="1"/>
    <col min="13313" max="13313" width="12.140625" customWidth="1"/>
    <col min="13317" max="13317" width="9.28515625" customWidth="1"/>
    <col min="13318" max="13318" width="11.28515625" customWidth="1"/>
    <col min="13321" max="13321" width="10.28515625" customWidth="1"/>
    <col min="13322" max="13322" width="10.42578125" customWidth="1"/>
    <col min="13323" max="13323" width="10.5703125" customWidth="1"/>
    <col min="13325" max="13325" width="9.85546875" customWidth="1"/>
    <col min="13326" max="13326" width="11" customWidth="1"/>
    <col min="13569" max="13569" width="12.140625" customWidth="1"/>
    <col min="13573" max="13573" width="9.28515625" customWidth="1"/>
    <col min="13574" max="13574" width="11.28515625" customWidth="1"/>
    <col min="13577" max="13577" width="10.28515625" customWidth="1"/>
    <col min="13578" max="13578" width="10.42578125" customWidth="1"/>
    <col min="13579" max="13579" width="10.5703125" customWidth="1"/>
    <col min="13581" max="13581" width="9.85546875" customWidth="1"/>
    <col min="13582" max="13582" width="11" customWidth="1"/>
    <col min="13825" max="13825" width="12.140625" customWidth="1"/>
    <col min="13829" max="13829" width="9.28515625" customWidth="1"/>
    <col min="13830" max="13830" width="11.28515625" customWidth="1"/>
    <col min="13833" max="13833" width="10.28515625" customWidth="1"/>
    <col min="13834" max="13834" width="10.42578125" customWidth="1"/>
    <col min="13835" max="13835" width="10.5703125" customWidth="1"/>
    <col min="13837" max="13837" width="9.85546875" customWidth="1"/>
    <col min="13838" max="13838" width="11" customWidth="1"/>
    <col min="14081" max="14081" width="12.140625" customWidth="1"/>
    <col min="14085" max="14085" width="9.28515625" customWidth="1"/>
    <col min="14086" max="14086" width="11.28515625" customWidth="1"/>
    <col min="14089" max="14089" width="10.28515625" customWidth="1"/>
    <col min="14090" max="14090" width="10.42578125" customWidth="1"/>
    <col min="14091" max="14091" width="10.5703125" customWidth="1"/>
    <col min="14093" max="14093" width="9.85546875" customWidth="1"/>
    <col min="14094" max="14094" width="11" customWidth="1"/>
    <col min="14337" max="14337" width="12.140625" customWidth="1"/>
    <col min="14341" max="14341" width="9.28515625" customWidth="1"/>
    <col min="14342" max="14342" width="11.28515625" customWidth="1"/>
    <col min="14345" max="14345" width="10.28515625" customWidth="1"/>
    <col min="14346" max="14346" width="10.42578125" customWidth="1"/>
    <col min="14347" max="14347" width="10.5703125" customWidth="1"/>
    <col min="14349" max="14349" width="9.85546875" customWidth="1"/>
    <col min="14350" max="14350" width="11" customWidth="1"/>
    <col min="14593" max="14593" width="12.140625" customWidth="1"/>
    <col min="14597" max="14597" width="9.28515625" customWidth="1"/>
    <col min="14598" max="14598" width="11.28515625" customWidth="1"/>
    <col min="14601" max="14601" width="10.28515625" customWidth="1"/>
    <col min="14602" max="14602" width="10.42578125" customWidth="1"/>
    <col min="14603" max="14603" width="10.5703125" customWidth="1"/>
    <col min="14605" max="14605" width="9.85546875" customWidth="1"/>
    <col min="14606" max="14606" width="11" customWidth="1"/>
    <col min="14849" max="14849" width="12.140625" customWidth="1"/>
    <col min="14853" max="14853" width="9.28515625" customWidth="1"/>
    <col min="14854" max="14854" width="11.28515625" customWidth="1"/>
    <col min="14857" max="14857" width="10.28515625" customWidth="1"/>
    <col min="14858" max="14858" width="10.42578125" customWidth="1"/>
    <col min="14859" max="14859" width="10.5703125" customWidth="1"/>
    <col min="14861" max="14861" width="9.85546875" customWidth="1"/>
    <col min="14862" max="14862" width="11" customWidth="1"/>
    <col min="15105" max="15105" width="12.140625" customWidth="1"/>
    <col min="15109" max="15109" width="9.28515625" customWidth="1"/>
    <col min="15110" max="15110" width="11.28515625" customWidth="1"/>
    <col min="15113" max="15113" width="10.28515625" customWidth="1"/>
    <col min="15114" max="15114" width="10.42578125" customWidth="1"/>
    <col min="15115" max="15115" width="10.5703125" customWidth="1"/>
    <col min="15117" max="15117" width="9.85546875" customWidth="1"/>
    <col min="15118" max="15118" width="11" customWidth="1"/>
    <col min="15361" max="15361" width="12.140625" customWidth="1"/>
    <col min="15365" max="15365" width="9.28515625" customWidth="1"/>
    <col min="15366" max="15366" width="11.28515625" customWidth="1"/>
    <col min="15369" max="15369" width="10.28515625" customWidth="1"/>
    <col min="15370" max="15370" width="10.42578125" customWidth="1"/>
    <col min="15371" max="15371" width="10.5703125" customWidth="1"/>
    <col min="15373" max="15373" width="9.85546875" customWidth="1"/>
    <col min="15374" max="15374" width="11" customWidth="1"/>
    <col min="15617" max="15617" width="12.140625" customWidth="1"/>
    <col min="15621" max="15621" width="9.28515625" customWidth="1"/>
    <col min="15622" max="15622" width="11.28515625" customWidth="1"/>
    <col min="15625" max="15625" width="10.28515625" customWidth="1"/>
    <col min="15626" max="15626" width="10.42578125" customWidth="1"/>
    <col min="15627" max="15627" width="10.5703125" customWidth="1"/>
    <col min="15629" max="15629" width="9.85546875" customWidth="1"/>
    <col min="15630" max="15630" width="11" customWidth="1"/>
    <col min="15873" max="15873" width="12.140625" customWidth="1"/>
    <col min="15877" max="15877" width="9.28515625" customWidth="1"/>
    <col min="15878" max="15878" width="11.28515625" customWidth="1"/>
    <col min="15881" max="15881" width="10.28515625" customWidth="1"/>
    <col min="15882" max="15882" width="10.42578125" customWidth="1"/>
    <col min="15883" max="15883" width="10.5703125" customWidth="1"/>
    <col min="15885" max="15885" width="9.85546875" customWidth="1"/>
    <col min="15886" max="15886" width="11" customWidth="1"/>
    <col min="16129" max="16129" width="12.140625" customWidth="1"/>
    <col min="16133" max="16133" width="9.28515625" customWidth="1"/>
    <col min="16134" max="16134" width="11.28515625" customWidth="1"/>
    <col min="16137" max="16137" width="10.28515625" customWidth="1"/>
    <col min="16138" max="16138" width="10.42578125" customWidth="1"/>
    <col min="16139" max="16139" width="10.5703125" customWidth="1"/>
    <col min="16141" max="16141" width="9.85546875" customWidth="1"/>
    <col min="16142" max="16142" width="11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3" t="s">
        <v>1</v>
      </c>
      <c r="B8" s="4" t="s">
        <v>111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7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9"/>
      <c r="B10" s="10"/>
      <c r="C10" s="11" t="s">
        <v>2</v>
      </c>
      <c r="D10" s="12" t="s">
        <v>2</v>
      </c>
      <c r="E10" s="12" t="s">
        <v>3</v>
      </c>
      <c r="F10" s="10"/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2</v>
      </c>
      <c r="M10" s="12" t="s">
        <v>6</v>
      </c>
      <c r="N10" s="12" t="s">
        <v>6</v>
      </c>
    </row>
    <row r="11" spans="1:14" x14ac:dyDescent="0.25">
      <c r="A11" s="13" t="s">
        <v>7</v>
      </c>
      <c r="B11" s="14" t="s">
        <v>2</v>
      </c>
      <c r="C11" s="15" t="s">
        <v>8</v>
      </c>
      <c r="D11" s="14" t="s">
        <v>9</v>
      </c>
      <c r="E11" s="14" t="s">
        <v>9</v>
      </c>
      <c r="F11" s="14" t="s">
        <v>2</v>
      </c>
      <c r="G11" s="14" t="s">
        <v>10</v>
      </c>
      <c r="H11" s="14" t="s">
        <v>10</v>
      </c>
      <c r="I11" s="14" t="s">
        <v>11</v>
      </c>
      <c r="J11" s="14" t="s">
        <v>11</v>
      </c>
      <c r="K11" s="14" t="s">
        <v>12</v>
      </c>
      <c r="L11" s="14" t="s">
        <v>13</v>
      </c>
      <c r="M11" s="14" t="s">
        <v>14</v>
      </c>
      <c r="N11" s="14" t="s">
        <v>12</v>
      </c>
    </row>
    <row r="12" spans="1:14" ht="15.75" thickBot="1" x14ac:dyDescent="0.3">
      <c r="A12" s="16"/>
      <c r="B12" s="17" t="s">
        <v>15</v>
      </c>
      <c r="C12" s="18" t="s">
        <v>9</v>
      </c>
      <c r="D12" s="17" t="s">
        <v>16</v>
      </c>
      <c r="E12" s="17" t="s">
        <v>16</v>
      </c>
      <c r="F12" s="17" t="s">
        <v>10</v>
      </c>
      <c r="G12" s="17" t="s">
        <v>16</v>
      </c>
      <c r="H12" s="17" t="s">
        <v>16</v>
      </c>
      <c r="I12" s="17" t="s">
        <v>17</v>
      </c>
      <c r="J12" s="17" t="s">
        <v>17</v>
      </c>
      <c r="K12" s="17" t="s">
        <v>9</v>
      </c>
      <c r="L12" s="17" t="s">
        <v>18</v>
      </c>
      <c r="M12" s="17" t="s">
        <v>19</v>
      </c>
      <c r="N12" s="17" t="s">
        <v>9</v>
      </c>
    </row>
    <row r="13" spans="1:14" ht="15.75" thickBot="1" x14ac:dyDescent="0.3"/>
    <row r="14" spans="1:14" ht="15.75" thickBot="1" x14ac:dyDescent="0.3">
      <c r="A14" s="19" t="s">
        <v>20</v>
      </c>
      <c r="B14" s="20">
        <v>4</v>
      </c>
      <c r="C14" s="21">
        <v>25</v>
      </c>
      <c r="D14" s="21">
        <v>25</v>
      </c>
      <c r="E14" s="22">
        <f t="shared" ref="E14:E24" si="0">D14/C14</f>
        <v>1</v>
      </c>
      <c r="F14" s="23">
        <v>336</v>
      </c>
      <c r="G14" s="23">
        <v>332</v>
      </c>
      <c r="H14" s="24">
        <f t="shared" ref="H14:H24" si="1">G14/F14</f>
        <v>0.98809523809523814</v>
      </c>
      <c r="I14" s="23">
        <v>5</v>
      </c>
      <c r="J14" s="24">
        <f t="shared" ref="J14:J24" si="2">I14/C14</f>
        <v>0.2</v>
      </c>
      <c r="K14" s="24">
        <f t="shared" ref="K14:K24" si="3">I14/D14</f>
        <v>0.2</v>
      </c>
      <c r="L14" s="23">
        <v>5</v>
      </c>
      <c r="M14" s="25">
        <f t="shared" ref="M14:M24" si="4">L14/C14</f>
        <v>0.2</v>
      </c>
      <c r="N14" s="26">
        <f t="shared" ref="N14:N23" si="5">L14/D14</f>
        <v>0.2</v>
      </c>
    </row>
    <row r="15" spans="1:14" ht="15.75" thickBot="1" x14ac:dyDescent="0.3">
      <c r="A15" s="19" t="s">
        <v>21</v>
      </c>
      <c r="B15" s="27">
        <v>15</v>
      </c>
      <c r="C15" s="28">
        <v>339</v>
      </c>
      <c r="D15" s="28">
        <v>0</v>
      </c>
      <c r="E15" s="29">
        <f t="shared" si="0"/>
        <v>0</v>
      </c>
      <c r="F15" s="30">
        <v>1312</v>
      </c>
      <c r="G15" s="30">
        <v>0</v>
      </c>
      <c r="H15" s="31">
        <f t="shared" si="1"/>
        <v>0</v>
      </c>
      <c r="I15" s="30">
        <v>0</v>
      </c>
      <c r="J15" s="31">
        <f t="shared" si="2"/>
        <v>0</v>
      </c>
      <c r="K15" s="31" t="e">
        <f t="shared" si="3"/>
        <v>#DIV/0!</v>
      </c>
      <c r="L15" s="30">
        <v>0</v>
      </c>
      <c r="M15" s="32">
        <f t="shared" si="4"/>
        <v>0</v>
      </c>
      <c r="N15" s="33" t="e">
        <f t="shared" si="5"/>
        <v>#DIV/0!</v>
      </c>
    </row>
    <row r="16" spans="1:14" ht="15.75" thickBot="1" x14ac:dyDescent="0.3">
      <c r="A16" s="19" t="s">
        <v>22</v>
      </c>
      <c r="B16" s="27">
        <v>4</v>
      </c>
      <c r="C16" s="28">
        <v>167</v>
      </c>
      <c r="D16" s="28">
        <v>0</v>
      </c>
      <c r="E16" s="29">
        <f t="shared" si="0"/>
        <v>0</v>
      </c>
      <c r="F16" s="30">
        <v>422</v>
      </c>
      <c r="G16" s="30">
        <v>0</v>
      </c>
      <c r="H16" s="31">
        <f t="shared" si="1"/>
        <v>0</v>
      </c>
      <c r="I16" s="30">
        <v>0</v>
      </c>
      <c r="J16" s="31">
        <f t="shared" si="2"/>
        <v>0</v>
      </c>
      <c r="K16" s="31" t="e">
        <f t="shared" si="3"/>
        <v>#DIV/0!</v>
      </c>
      <c r="L16" s="30">
        <v>0</v>
      </c>
      <c r="M16" s="32">
        <f t="shared" si="4"/>
        <v>0</v>
      </c>
      <c r="N16" s="33" t="e">
        <f t="shared" si="5"/>
        <v>#DIV/0!</v>
      </c>
    </row>
    <row r="17" spans="1:14" ht="15.75" thickBot="1" x14ac:dyDescent="0.3">
      <c r="A17" s="19" t="s">
        <v>23</v>
      </c>
      <c r="B17" s="27">
        <v>20</v>
      </c>
      <c r="C17" s="28">
        <v>333</v>
      </c>
      <c r="D17" s="28">
        <v>2</v>
      </c>
      <c r="E17" s="29">
        <f t="shared" si="0"/>
        <v>6.006006006006006E-3</v>
      </c>
      <c r="F17" s="30">
        <v>1419</v>
      </c>
      <c r="G17" s="30">
        <v>14</v>
      </c>
      <c r="H17" s="31">
        <f t="shared" si="1"/>
        <v>9.8661028893587029E-3</v>
      </c>
      <c r="I17" s="30">
        <v>0</v>
      </c>
      <c r="J17" s="31">
        <f t="shared" si="2"/>
        <v>0</v>
      </c>
      <c r="K17" s="31">
        <f t="shared" si="3"/>
        <v>0</v>
      </c>
      <c r="L17" s="30">
        <v>0</v>
      </c>
      <c r="M17" s="32">
        <f t="shared" si="4"/>
        <v>0</v>
      </c>
      <c r="N17" s="33">
        <f t="shared" si="5"/>
        <v>0</v>
      </c>
    </row>
    <row r="18" spans="1:14" ht="15.75" thickBot="1" x14ac:dyDescent="0.3">
      <c r="A18" s="19" t="s">
        <v>24</v>
      </c>
      <c r="B18" s="27">
        <v>22</v>
      </c>
      <c r="C18" s="28">
        <v>392</v>
      </c>
      <c r="D18" s="28">
        <v>142</v>
      </c>
      <c r="E18" s="29">
        <f t="shared" si="0"/>
        <v>0.36224489795918369</v>
      </c>
      <c r="F18" s="30">
        <v>1986</v>
      </c>
      <c r="G18" s="30">
        <v>939</v>
      </c>
      <c r="H18" s="31">
        <f t="shared" si="1"/>
        <v>0.47280966767371602</v>
      </c>
      <c r="I18" s="30">
        <v>16</v>
      </c>
      <c r="J18" s="31">
        <f t="shared" si="2"/>
        <v>4.0816326530612242E-2</v>
      </c>
      <c r="K18" s="31">
        <f t="shared" si="3"/>
        <v>0.11267605633802817</v>
      </c>
      <c r="L18" s="30">
        <v>1</v>
      </c>
      <c r="M18" s="32">
        <f t="shared" si="4"/>
        <v>2.5510204081632651E-3</v>
      </c>
      <c r="N18" s="33">
        <f t="shared" si="5"/>
        <v>7.0422535211267607E-3</v>
      </c>
    </row>
    <row r="19" spans="1:14" ht="15.75" thickBot="1" x14ac:dyDescent="0.3">
      <c r="A19" s="19" t="s">
        <v>25</v>
      </c>
      <c r="B19" s="34">
        <v>24</v>
      </c>
      <c r="C19" s="28">
        <v>382</v>
      </c>
      <c r="D19" s="28">
        <v>256</v>
      </c>
      <c r="E19" s="29">
        <f t="shared" si="0"/>
        <v>0.67015706806282727</v>
      </c>
      <c r="F19" s="30">
        <v>2298</v>
      </c>
      <c r="G19" s="30">
        <v>1537</v>
      </c>
      <c r="H19" s="31">
        <f t="shared" si="1"/>
        <v>0.66884247171453437</v>
      </c>
      <c r="I19" s="30">
        <v>14</v>
      </c>
      <c r="J19" s="31">
        <f t="shared" si="2"/>
        <v>3.6649214659685861E-2</v>
      </c>
      <c r="K19" s="31">
        <f t="shared" si="3"/>
        <v>5.46875E-2</v>
      </c>
      <c r="L19" s="30">
        <v>2</v>
      </c>
      <c r="M19" s="32">
        <f t="shared" si="4"/>
        <v>5.235602094240838E-3</v>
      </c>
      <c r="N19" s="33">
        <f t="shared" si="5"/>
        <v>7.8125E-3</v>
      </c>
    </row>
    <row r="20" spans="1:14" ht="15.75" thickBot="1" x14ac:dyDescent="0.3">
      <c r="A20" s="19" t="s">
        <v>26</v>
      </c>
      <c r="B20" s="34">
        <v>14</v>
      </c>
      <c r="C20" s="28">
        <v>184</v>
      </c>
      <c r="D20" s="28">
        <v>41</v>
      </c>
      <c r="E20" s="29">
        <f t="shared" si="0"/>
        <v>0.22282608695652173</v>
      </c>
      <c r="F20" s="30">
        <v>581</v>
      </c>
      <c r="G20" s="30">
        <v>185</v>
      </c>
      <c r="H20" s="31">
        <f t="shared" si="1"/>
        <v>0.31841652323580033</v>
      </c>
      <c r="I20" s="30">
        <v>10</v>
      </c>
      <c r="J20" s="31">
        <f t="shared" si="2"/>
        <v>5.434782608695652E-2</v>
      </c>
      <c r="K20" s="31">
        <f t="shared" si="3"/>
        <v>0.24390243902439024</v>
      </c>
      <c r="L20" s="30">
        <v>3</v>
      </c>
      <c r="M20" s="32">
        <f t="shared" si="4"/>
        <v>1.6304347826086956E-2</v>
      </c>
      <c r="N20" s="33">
        <f t="shared" si="5"/>
        <v>7.3170731707317069E-2</v>
      </c>
    </row>
    <row r="21" spans="1:14" ht="15.75" thickBot="1" x14ac:dyDescent="0.3">
      <c r="A21" s="19" t="s">
        <v>27</v>
      </c>
      <c r="B21" s="34">
        <v>24</v>
      </c>
      <c r="C21" s="28">
        <v>503</v>
      </c>
      <c r="D21" s="28">
        <v>58</v>
      </c>
      <c r="E21" s="29">
        <f t="shared" si="0"/>
        <v>0.11530815109343936</v>
      </c>
      <c r="F21" s="30">
        <v>1695</v>
      </c>
      <c r="G21" s="30">
        <v>276</v>
      </c>
      <c r="H21" s="31">
        <f t="shared" si="1"/>
        <v>0.16283185840707964</v>
      </c>
      <c r="I21" s="30">
        <v>11</v>
      </c>
      <c r="J21" s="31">
        <f t="shared" si="2"/>
        <v>2.186878727634195E-2</v>
      </c>
      <c r="K21" s="31">
        <f t="shared" si="3"/>
        <v>0.18965517241379309</v>
      </c>
      <c r="L21" s="30">
        <v>0</v>
      </c>
      <c r="M21" s="32">
        <f t="shared" si="4"/>
        <v>0</v>
      </c>
      <c r="N21" s="33">
        <f t="shared" si="5"/>
        <v>0</v>
      </c>
    </row>
    <row r="22" spans="1:14" ht="15.75" thickBot="1" x14ac:dyDescent="0.3">
      <c r="A22" s="19" t="s">
        <v>28</v>
      </c>
      <c r="B22" s="34">
        <v>23</v>
      </c>
      <c r="C22" s="28">
        <v>274</v>
      </c>
      <c r="D22" s="28">
        <v>54</v>
      </c>
      <c r="E22" s="29">
        <f t="shared" si="0"/>
        <v>0.19708029197080293</v>
      </c>
      <c r="F22" s="30">
        <v>1775</v>
      </c>
      <c r="G22" s="30">
        <v>466</v>
      </c>
      <c r="H22" s="31">
        <f t="shared" si="1"/>
        <v>0.26253521126760565</v>
      </c>
      <c r="I22" s="30">
        <v>21</v>
      </c>
      <c r="J22" s="31">
        <f t="shared" si="2"/>
        <v>7.6642335766423361E-2</v>
      </c>
      <c r="K22" s="31">
        <f t="shared" si="3"/>
        <v>0.3888888888888889</v>
      </c>
      <c r="L22" s="30">
        <v>0</v>
      </c>
      <c r="M22" s="32">
        <f t="shared" si="4"/>
        <v>0</v>
      </c>
      <c r="N22" s="33">
        <f t="shared" si="5"/>
        <v>0</v>
      </c>
    </row>
    <row r="23" spans="1:14" ht="15.75" thickBot="1" x14ac:dyDescent="0.3">
      <c r="A23" s="19" t="s">
        <v>29</v>
      </c>
      <c r="B23" s="35">
        <v>7</v>
      </c>
      <c r="C23" s="28">
        <v>153</v>
      </c>
      <c r="D23" s="28">
        <v>153</v>
      </c>
      <c r="E23" s="29">
        <f t="shared" si="0"/>
        <v>1</v>
      </c>
      <c r="F23" s="30">
        <v>578</v>
      </c>
      <c r="G23" s="30">
        <v>578</v>
      </c>
      <c r="H23" s="31">
        <f t="shared" si="1"/>
        <v>1</v>
      </c>
      <c r="I23" s="30">
        <v>15</v>
      </c>
      <c r="J23" s="31">
        <f t="shared" si="2"/>
        <v>9.8039215686274508E-2</v>
      </c>
      <c r="K23" s="31">
        <f t="shared" si="3"/>
        <v>9.8039215686274508E-2</v>
      </c>
      <c r="L23" s="30">
        <v>5</v>
      </c>
      <c r="M23" s="32">
        <f t="shared" si="4"/>
        <v>3.2679738562091505E-2</v>
      </c>
      <c r="N23" s="33">
        <f t="shared" si="5"/>
        <v>3.2679738562091505E-2</v>
      </c>
    </row>
    <row r="24" spans="1:14" ht="15.75" thickBot="1" x14ac:dyDescent="0.3">
      <c r="A24" s="19" t="s">
        <v>30</v>
      </c>
      <c r="B24" s="36">
        <v>43</v>
      </c>
      <c r="C24" s="37">
        <v>125</v>
      </c>
      <c r="D24" s="37">
        <v>89</v>
      </c>
      <c r="E24" s="38">
        <f t="shared" si="0"/>
        <v>0.71199999999999997</v>
      </c>
      <c r="F24" s="37">
        <v>4506</v>
      </c>
      <c r="G24" s="37">
        <v>1205</v>
      </c>
      <c r="H24" s="39">
        <f t="shared" si="1"/>
        <v>0.26742121615623615</v>
      </c>
      <c r="I24" s="37">
        <v>14</v>
      </c>
      <c r="J24" s="39">
        <f t="shared" si="2"/>
        <v>0.112</v>
      </c>
      <c r="K24" s="39">
        <f t="shared" si="3"/>
        <v>0.15730337078651685</v>
      </c>
      <c r="L24" s="37">
        <v>8</v>
      </c>
      <c r="M24" s="40">
        <f t="shared" si="4"/>
        <v>6.4000000000000001E-2</v>
      </c>
      <c r="N24" s="41">
        <f>L24/D24</f>
        <v>8.98876404494382E-2</v>
      </c>
    </row>
    <row r="25" spans="1:14" ht="15.75" thickBot="1" x14ac:dyDescent="0.3">
      <c r="B25" s="42"/>
      <c r="C25" s="42"/>
      <c r="D25" s="42"/>
      <c r="E25" s="42"/>
      <c r="F25" s="42"/>
      <c r="G25" s="42"/>
      <c r="I25" s="42"/>
      <c r="L25" s="42"/>
    </row>
    <row r="26" spans="1:14" ht="15.75" thickBot="1" x14ac:dyDescent="0.3">
      <c r="A26" s="19" t="s">
        <v>31</v>
      </c>
      <c r="B26" s="43">
        <f>SUM(B14:B25)</f>
        <v>200</v>
      </c>
      <c r="C26" s="43">
        <f>SUM(C14:C25)</f>
        <v>2877</v>
      </c>
      <c r="D26" s="43">
        <f>SUM(D14:D24)</f>
        <v>820</v>
      </c>
      <c r="E26" s="44">
        <f>D26/C26</f>
        <v>0.28501911713590544</v>
      </c>
      <c r="F26" s="45">
        <f>SUM(F14:F24)</f>
        <v>16908</v>
      </c>
      <c r="G26" s="43">
        <f>SUM(G14:G25)</f>
        <v>5532</v>
      </c>
      <c r="H26" s="46">
        <f>G26/F26</f>
        <v>0.32718239886444289</v>
      </c>
      <c r="I26" s="43">
        <f>SUM(I14:I24)</f>
        <v>106</v>
      </c>
      <c r="J26" s="47">
        <f>I26/C26</f>
        <v>3.6843934654153629E-2</v>
      </c>
      <c r="K26" s="48">
        <f>I26/D26</f>
        <v>0.12926829268292683</v>
      </c>
      <c r="L26" s="43">
        <f>SUM(L14:L24)</f>
        <v>24</v>
      </c>
      <c r="M26" s="49">
        <f>L26/C26</f>
        <v>8.3420229405630868E-3</v>
      </c>
      <c r="N26" s="46">
        <f>L26/D26</f>
        <v>2.9268292682926831E-2</v>
      </c>
    </row>
    <row r="27" spans="1:14" x14ac:dyDescent="0.25">
      <c r="I27" s="1"/>
    </row>
    <row r="28" spans="1:14" x14ac:dyDescent="0.25">
      <c r="I28" s="1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7" workbookViewId="0">
      <selection activeCell="H28" sqref="H28"/>
    </sheetView>
  </sheetViews>
  <sheetFormatPr defaultRowHeight="15" x14ac:dyDescent="0.25"/>
  <cols>
    <col min="1" max="1" width="13" customWidth="1"/>
    <col min="4" max="4" width="6.7109375" customWidth="1"/>
    <col min="7" max="7" width="6.28515625" customWidth="1"/>
    <col min="8" max="8" width="6.85546875" customWidth="1"/>
    <col min="9" max="9" width="6.42578125" customWidth="1"/>
    <col min="10" max="10" width="6.85546875" customWidth="1"/>
    <col min="257" max="257" width="10.7109375" customWidth="1"/>
    <col min="513" max="513" width="10.7109375" customWidth="1"/>
    <col min="769" max="769" width="10.7109375" customWidth="1"/>
    <col min="1025" max="1025" width="10.7109375" customWidth="1"/>
    <col min="1281" max="1281" width="10.7109375" customWidth="1"/>
    <col min="1537" max="1537" width="10.7109375" customWidth="1"/>
    <col min="1793" max="1793" width="10.7109375" customWidth="1"/>
    <col min="2049" max="2049" width="10.7109375" customWidth="1"/>
    <col min="2305" max="2305" width="10.7109375" customWidth="1"/>
    <col min="2561" max="2561" width="10.7109375" customWidth="1"/>
    <col min="2817" max="2817" width="10.7109375" customWidth="1"/>
    <col min="3073" max="3073" width="10.7109375" customWidth="1"/>
    <col min="3329" max="3329" width="10.7109375" customWidth="1"/>
    <col min="3585" max="3585" width="10.7109375" customWidth="1"/>
    <col min="3841" max="3841" width="10.7109375" customWidth="1"/>
    <col min="4097" max="4097" width="10.7109375" customWidth="1"/>
    <col min="4353" max="4353" width="10.7109375" customWidth="1"/>
    <col min="4609" max="4609" width="10.7109375" customWidth="1"/>
    <col min="4865" max="4865" width="10.7109375" customWidth="1"/>
    <col min="5121" max="5121" width="10.7109375" customWidth="1"/>
    <col min="5377" max="5377" width="10.7109375" customWidth="1"/>
    <col min="5633" max="5633" width="10.7109375" customWidth="1"/>
    <col min="5889" max="5889" width="10.7109375" customWidth="1"/>
    <col min="6145" max="6145" width="10.7109375" customWidth="1"/>
    <col min="6401" max="6401" width="10.7109375" customWidth="1"/>
    <col min="6657" max="6657" width="10.7109375" customWidth="1"/>
    <col min="6913" max="6913" width="10.7109375" customWidth="1"/>
    <col min="7169" max="7169" width="10.7109375" customWidth="1"/>
    <col min="7425" max="7425" width="10.7109375" customWidth="1"/>
    <col min="7681" max="7681" width="10.7109375" customWidth="1"/>
    <col min="7937" max="7937" width="10.7109375" customWidth="1"/>
    <col min="8193" max="8193" width="10.7109375" customWidth="1"/>
    <col min="8449" max="8449" width="10.7109375" customWidth="1"/>
    <col min="8705" max="8705" width="10.7109375" customWidth="1"/>
    <col min="8961" max="8961" width="10.7109375" customWidth="1"/>
    <col min="9217" max="9217" width="10.7109375" customWidth="1"/>
    <col min="9473" max="9473" width="10.7109375" customWidth="1"/>
    <col min="9729" max="9729" width="10.7109375" customWidth="1"/>
    <col min="9985" max="9985" width="10.7109375" customWidth="1"/>
    <col min="10241" max="10241" width="10.7109375" customWidth="1"/>
    <col min="10497" max="10497" width="10.7109375" customWidth="1"/>
    <col min="10753" max="10753" width="10.7109375" customWidth="1"/>
    <col min="11009" max="11009" width="10.7109375" customWidth="1"/>
    <col min="11265" max="11265" width="10.7109375" customWidth="1"/>
    <col min="11521" max="11521" width="10.7109375" customWidth="1"/>
    <col min="11777" max="11777" width="10.7109375" customWidth="1"/>
    <col min="12033" max="12033" width="10.7109375" customWidth="1"/>
    <col min="12289" max="12289" width="10.7109375" customWidth="1"/>
    <col min="12545" max="12545" width="10.7109375" customWidth="1"/>
    <col min="12801" max="12801" width="10.7109375" customWidth="1"/>
    <col min="13057" max="13057" width="10.7109375" customWidth="1"/>
    <col min="13313" max="13313" width="10.7109375" customWidth="1"/>
    <col min="13569" max="13569" width="10.7109375" customWidth="1"/>
    <col min="13825" max="13825" width="10.7109375" customWidth="1"/>
    <col min="14081" max="14081" width="10.7109375" customWidth="1"/>
    <col min="14337" max="14337" width="10.7109375" customWidth="1"/>
    <col min="14593" max="14593" width="10.7109375" customWidth="1"/>
    <col min="14849" max="14849" width="10.7109375" customWidth="1"/>
    <col min="15105" max="15105" width="10.7109375" customWidth="1"/>
    <col min="15361" max="15361" width="10.7109375" customWidth="1"/>
    <col min="15617" max="15617" width="10.7109375" customWidth="1"/>
    <col min="15873" max="15873" width="10.7109375" customWidth="1"/>
    <col min="16129" max="16129" width="10.7109375" customWidth="1"/>
  </cols>
  <sheetData>
    <row r="1" spans="1:14" ht="15.75" thickBot="1" x14ac:dyDescent="0.3"/>
    <row r="2" spans="1:14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25">
      <c r="A3" s="5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4"/>
    </row>
    <row r="4" spans="1:14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4"/>
    </row>
    <row r="5" spans="1:14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4"/>
    </row>
    <row r="6" spans="1:14" ht="15.75" x14ac:dyDescent="0.25">
      <c r="A6" s="55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 ht="15.75" thickBot="1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4"/>
    </row>
    <row r="8" spans="1:14" ht="15.75" thickBot="1" x14ac:dyDescent="0.3">
      <c r="A8" s="3" t="s">
        <v>1</v>
      </c>
      <c r="B8" s="4" t="s">
        <v>119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5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thickBot="1" x14ac:dyDescent="0.3">
      <c r="A10" s="132" t="s">
        <v>33</v>
      </c>
      <c r="B10" s="133" t="s">
        <v>34</v>
      </c>
      <c r="C10" s="57" t="s">
        <v>35</v>
      </c>
      <c r="D10" s="57"/>
      <c r="E10" s="57"/>
      <c r="F10" s="6"/>
      <c r="G10" s="50" t="s">
        <v>36</v>
      </c>
      <c r="H10" s="51"/>
      <c r="I10" s="51"/>
      <c r="J10" s="51"/>
      <c r="K10" s="50" t="s">
        <v>37</v>
      </c>
      <c r="L10" s="51"/>
      <c r="M10" s="51"/>
      <c r="N10" s="52"/>
    </row>
    <row r="11" spans="1:14" ht="15.75" thickBot="1" x14ac:dyDescent="0.3">
      <c r="A11" s="132"/>
      <c r="B11" s="133"/>
      <c r="C11" s="133" t="s">
        <v>38</v>
      </c>
      <c r="D11" s="133" t="s">
        <v>39</v>
      </c>
      <c r="E11" s="134" t="s">
        <v>40</v>
      </c>
      <c r="F11" s="131" t="s">
        <v>41</v>
      </c>
      <c r="G11" s="58" t="s">
        <v>42</v>
      </c>
      <c r="H11" s="59"/>
      <c r="I11" s="59"/>
      <c r="J11" s="59"/>
      <c r="K11" s="58"/>
      <c r="L11" s="59"/>
      <c r="M11" s="59"/>
      <c r="N11" s="60"/>
    </row>
    <row r="12" spans="1:14" ht="15.75" thickBot="1" x14ac:dyDescent="0.3">
      <c r="A12" s="132"/>
      <c r="B12" s="133"/>
      <c r="C12" s="133"/>
      <c r="D12" s="133"/>
      <c r="E12" s="134"/>
      <c r="F12" s="131"/>
      <c r="G12" s="61" t="s">
        <v>43</v>
      </c>
      <c r="H12" s="61" t="s">
        <v>44</v>
      </c>
      <c r="I12" s="61" t="s">
        <v>45</v>
      </c>
      <c r="J12" s="61" t="s">
        <v>46</v>
      </c>
      <c r="K12" s="61" t="s">
        <v>47</v>
      </c>
      <c r="L12" s="61" t="s">
        <v>48</v>
      </c>
      <c r="M12" s="61" t="s">
        <v>49</v>
      </c>
      <c r="N12" s="61" t="s">
        <v>50</v>
      </c>
    </row>
    <row r="13" spans="1:14" ht="15.75" thickBot="1" x14ac:dyDescent="0.3">
      <c r="A13" s="19" t="s">
        <v>20</v>
      </c>
      <c r="B13" s="62">
        <f>sum1kv2015!B13+sum2kv2015!B13+sum3kv2015!B13+sumkv42015!B13</f>
        <v>7</v>
      </c>
      <c r="C13" s="63">
        <f>sum1kv2015!C13+sum2kv2015!C13+sum3kv2015!C13+sumkv42015!C13</f>
        <v>0</v>
      </c>
      <c r="D13" s="63">
        <f>sum1kv2015!D13+sum2kv2015!D13+sum3kv2015!D13+sumkv42015!D13</f>
        <v>4</v>
      </c>
      <c r="E13" s="63">
        <f>sum1kv2015!E13+sum2kv2015!E13+sum3kv2015!E13+sumkv42015!E13</f>
        <v>0</v>
      </c>
      <c r="F13" s="63">
        <f>sum1kv2015!F13+sum2kv2015!F13+sum3kv2015!F13+sumkv42015!F13</f>
        <v>2</v>
      </c>
      <c r="G13" s="63">
        <f>sum1kv2015!G13+sum2kv2015!G13+sum3kv2015!G13+sumkv42015!G13</f>
        <v>1</v>
      </c>
      <c r="H13" s="63">
        <f>sum1kv2015!H13+sum2kv2015!H13+sum3kv2015!H13+sumkv42015!H13</f>
        <v>0</v>
      </c>
      <c r="I13" s="63">
        <f>sum1kv2015!I13+sum2kv2015!I13+sum3kv2015!I13+sumkv42015!I13</f>
        <v>3</v>
      </c>
      <c r="J13" s="63">
        <f>sum1kv2015!J13+sum2kv2015!J13+sum3kv2015!J13+sumkv42015!J13</f>
        <v>2</v>
      </c>
      <c r="K13" s="63">
        <f>sum1kv2015!K13+sum2kv2015!K13+sum3kv2015!K13+sumkv42015!K13</f>
        <v>10</v>
      </c>
      <c r="L13" s="63">
        <f>sum1kv2015!L13+sum2kv2015!L13+sum3kv2015!L13+sumkv42015!L13</f>
        <v>4</v>
      </c>
      <c r="M13" s="63">
        <f>sum1kv2015!M13+sum2kv2015!M13+sum3kv2015!M13+sumkv42015!M13</f>
        <v>14</v>
      </c>
      <c r="N13" s="64">
        <f>sum1kv2015!N13+sum2kv2015!N13+sum3kv2015!N13+sumkv42015!N13</f>
        <v>0</v>
      </c>
    </row>
    <row r="14" spans="1:14" ht="15.75" thickBot="1" x14ac:dyDescent="0.3">
      <c r="A14" s="19" t="s">
        <v>21</v>
      </c>
      <c r="B14" s="62">
        <f>sum1kv2015!B14+sum2kv2015!B14+sum3kv2015!B14+sumkv42015!B14</f>
        <v>0</v>
      </c>
      <c r="C14" s="63">
        <f>sum1kv2015!C14+sum2kv2015!C14+sum3kv2015!C14+sumkv42015!C14</f>
        <v>0</v>
      </c>
      <c r="D14" s="63">
        <f>sum1kv2015!D14+sum2kv2015!D14+sum3kv2015!D14+sumkv42015!D14</f>
        <v>0</v>
      </c>
      <c r="E14" s="63">
        <f>sum1kv2015!E14+sum2kv2015!E14+sum3kv2015!E14+sumkv42015!E14</f>
        <v>0</v>
      </c>
      <c r="F14" s="63">
        <f>sum1kv2015!F14+sum2kv2015!F14+sum3kv2015!F14+sumkv42015!F14</f>
        <v>0</v>
      </c>
      <c r="G14" s="63">
        <f>sum1kv2015!G14+sum2kv2015!G14+sum3kv2015!G14+sumkv42015!G14</f>
        <v>0</v>
      </c>
      <c r="H14" s="63">
        <f>sum1kv2015!H14+sum2kv2015!H14+sum3kv2015!H14+sumkv42015!H14</f>
        <v>0</v>
      </c>
      <c r="I14" s="63">
        <f>sum1kv2015!I14+sum2kv2015!I14+sum3kv2015!I14+sumkv42015!I14</f>
        <v>0</v>
      </c>
      <c r="J14" s="63">
        <f>sum1kv2015!J14+sum2kv2015!J14+sum3kv2015!J14+sumkv42015!J14</f>
        <v>0</v>
      </c>
      <c r="K14" s="63">
        <f>sum1kv2015!K14+sum2kv2015!K14+sum3kv2015!K14+sumkv42015!K14</f>
        <v>0</v>
      </c>
      <c r="L14" s="63">
        <f>sum1kv2015!L14+sum2kv2015!L14+sum3kv2015!L14+sumkv42015!L14</f>
        <v>0</v>
      </c>
      <c r="M14" s="63">
        <f>sum1kv2015!M14+sum2kv2015!M14+sum3kv2015!M14+sumkv42015!M14</f>
        <v>0</v>
      </c>
      <c r="N14" s="64">
        <f>sum1kv2015!N14+sum2kv2015!N14+sum3kv2015!N14+sumkv42015!N14</f>
        <v>0</v>
      </c>
    </row>
    <row r="15" spans="1:14" ht="15.75" thickBot="1" x14ac:dyDescent="0.3">
      <c r="A15" s="19" t="s">
        <v>51</v>
      </c>
      <c r="B15" s="62">
        <f>sum1kv2015!B15+sum2kv2015!B15+sum3kv2015!B15+sumkv42015!B15</f>
        <v>0</v>
      </c>
      <c r="C15" s="63">
        <f>sum1kv2015!C15+sum2kv2015!C15+sum3kv2015!C15+sumkv42015!C15</f>
        <v>0</v>
      </c>
      <c r="D15" s="63">
        <f>sum1kv2015!D15+sum2kv2015!D15+sum3kv2015!D15+sumkv42015!D15</f>
        <v>0</v>
      </c>
      <c r="E15" s="63">
        <f>sum1kv2015!E15+sum2kv2015!E15+sum3kv2015!E15+sumkv42015!E15</f>
        <v>0</v>
      </c>
      <c r="F15" s="63">
        <f>sum1kv2015!F15+sum2kv2015!F15+sum3kv2015!F15+sumkv42015!F15</f>
        <v>0</v>
      </c>
      <c r="G15" s="63">
        <f>sum1kv2015!G15+sum2kv2015!G15+sum3kv2015!G15+sumkv42015!G15</f>
        <v>0</v>
      </c>
      <c r="H15" s="63">
        <f>sum1kv2015!H15+sum2kv2015!H15+sum3kv2015!H15+sumkv42015!H15</f>
        <v>0</v>
      </c>
      <c r="I15" s="63">
        <f>sum1kv2015!I15+sum2kv2015!I15+sum3kv2015!I15+sumkv42015!I15</f>
        <v>0</v>
      </c>
      <c r="J15" s="63">
        <f>sum1kv2015!J15+sum2kv2015!J15+sum3kv2015!J15+sumkv42015!J15</f>
        <v>0</v>
      </c>
      <c r="K15" s="63">
        <f>sum1kv2015!K15+sum2kv2015!K15+sum3kv2015!K15+sumkv42015!K15</f>
        <v>0</v>
      </c>
      <c r="L15" s="63">
        <f>sum1kv2015!L15+sum2kv2015!L15+sum3kv2015!L15+sumkv42015!L15</f>
        <v>0</v>
      </c>
      <c r="M15" s="63">
        <f>sum1kv2015!M15+sum2kv2015!M15+sum3kv2015!M15+sumkv42015!M15</f>
        <v>0</v>
      </c>
      <c r="N15" s="64">
        <f>sum1kv2015!N15+sum2kv2015!N15+sum3kv2015!N15+sumkv42015!N15</f>
        <v>0</v>
      </c>
    </row>
    <row r="16" spans="1:14" ht="15.75" thickBot="1" x14ac:dyDescent="0.3">
      <c r="A16" s="19" t="s">
        <v>23</v>
      </c>
      <c r="B16" s="62">
        <f>sum1kv2015!B16+sum2kv2015!B16+sum3kv2015!B16+sumkv42015!B16</f>
        <v>0</v>
      </c>
      <c r="C16" s="63">
        <f>sum1kv2015!C16+sum2kv2015!C16+sum3kv2015!C16+sumkv42015!C16</f>
        <v>0</v>
      </c>
      <c r="D16" s="63">
        <f>sum1kv2015!D16+sum2kv2015!D16+sum3kv2015!D16+sumkv42015!D16</f>
        <v>0</v>
      </c>
      <c r="E16" s="63">
        <f>sum1kv2015!E16+sum2kv2015!E16+sum3kv2015!E16+sumkv42015!E16</f>
        <v>0</v>
      </c>
      <c r="F16" s="63">
        <f>sum1kv2015!F16+sum2kv2015!F16+sum3kv2015!F16+sumkv42015!F16</f>
        <v>0</v>
      </c>
      <c r="G16" s="63">
        <f>sum1kv2015!G16+sum2kv2015!G16+sum3kv2015!G16+sumkv42015!G16</f>
        <v>0</v>
      </c>
      <c r="H16" s="63">
        <f>sum1kv2015!H16+sum2kv2015!H16+sum3kv2015!H16+sumkv42015!H16</f>
        <v>0</v>
      </c>
      <c r="I16" s="63">
        <f>sum1kv2015!I16+sum2kv2015!I16+sum3kv2015!I16+sumkv42015!I16</f>
        <v>0</v>
      </c>
      <c r="J16" s="63">
        <f>sum1kv2015!J16+sum2kv2015!J16+sum3kv2015!J16+sumkv42015!J16</f>
        <v>0</v>
      </c>
      <c r="K16" s="63">
        <f>sum1kv2015!K16+sum2kv2015!K16+sum3kv2015!K16+sumkv42015!K16</f>
        <v>0</v>
      </c>
      <c r="L16" s="63">
        <f>sum1kv2015!L16+sum2kv2015!L16+sum3kv2015!L16+sumkv42015!L16</f>
        <v>0</v>
      </c>
      <c r="M16" s="63">
        <f>sum1kv2015!M16+sum2kv2015!M16+sum3kv2015!M16+sumkv42015!M16</f>
        <v>0</v>
      </c>
      <c r="N16" s="64">
        <f>sum1kv2015!N16+sum2kv2015!N16+sum3kv2015!N16+sumkv42015!N16</f>
        <v>0</v>
      </c>
    </row>
    <row r="17" spans="1:17" ht="15.75" thickBot="1" x14ac:dyDescent="0.3">
      <c r="A17" s="19" t="s">
        <v>52</v>
      </c>
      <c r="B17" s="62">
        <f>sum1kv2015!B17+sum2kv2015!B17+sum3kv2015!B17+sumkv42015!B17</f>
        <v>56</v>
      </c>
      <c r="C17" s="63">
        <f>sum1kv2015!C17+sum2kv2015!C17+sum3kv2015!C17+sumkv42015!C17</f>
        <v>4</v>
      </c>
      <c r="D17" s="63">
        <f>sum1kv2015!D17+sum2kv2015!D17+sum3kv2015!D17+sumkv42015!D17</f>
        <v>7</v>
      </c>
      <c r="E17" s="63">
        <f>sum1kv2015!E17+sum2kv2015!E17+sum3kv2015!E17+sumkv42015!E17</f>
        <v>34</v>
      </c>
      <c r="F17" s="63">
        <f>sum1kv2015!F17+sum2kv2015!F17+sum3kv2015!F17+sumkv42015!F17</f>
        <v>9</v>
      </c>
      <c r="G17" s="63">
        <f>sum1kv2015!G17+sum2kv2015!G17+sum3kv2015!G17+sumkv42015!G17</f>
        <v>6</v>
      </c>
      <c r="H17" s="63">
        <f>sum1kv2015!H17+sum2kv2015!H17+sum3kv2015!H17+sumkv42015!H17</f>
        <v>23</v>
      </c>
      <c r="I17" s="63">
        <f>sum1kv2015!I17+sum2kv2015!I17+sum3kv2015!I17+sumkv42015!I17</f>
        <v>24</v>
      </c>
      <c r="J17" s="63">
        <f>sum1kv2015!J17+sum2kv2015!J17+sum3kv2015!J17+sumkv42015!J17</f>
        <v>7</v>
      </c>
      <c r="K17" s="63">
        <f>sum1kv2015!K17+sum2kv2015!K17+sum3kv2015!K17+sumkv42015!K17</f>
        <v>3</v>
      </c>
      <c r="L17" s="63">
        <f>sum1kv2015!L17+sum2kv2015!L17+sum3kv2015!L17+sumkv42015!L17</f>
        <v>0</v>
      </c>
      <c r="M17" s="63">
        <f>sum1kv2015!M17+sum2kv2015!M17+sum3kv2015!M17+sumkv42015!M17</f>
        <v>3</v>
      </c>
      <c r="N17" s="64">
        <f>sum1kv2015!N17+sum2kv2015!N17+sum3kv2015!N17+sumkv42015!N17</f>
        <v>9</v>
      </c>
    </row>
    <row r="18" spans="1:17" ht="15.75" thickBot="1" x14ac:dyDescent="0.3">
      <c r="A18" s="19" t="s">
        <v>25</v>
      </c>
      <c r="B18" s="62">
        <f>sum1kv2015!B18+sum2kv2015!B18+sum3kv2015!B18+sumkv42015!B18</f>
        <v>38</v>
      </c>
      <c r="C18" s="63">
        <f>sum1kv2015!C18+sum2kv2015!C18+sum3kv2015!C18+sumkv42015!C18</f>
        <v>1</v>
      </c>
      <c r="D18" s="63">
        <f>sum1kv2015!D18+sum2kv2015!D18+sum3kv2015!D18+sumkv42015!D18</f>
        <v>2</v>
      </c>
      <c r="E18" s="63">
        <f>sum1kv2015!E18+sum2kv2015!E18+sum3kv2015!E18+sumkv42015!E18</f>
        <v>27</v>
      </c>
      <c r="F18" s="63">
        <f>sum1kv2015!F18+sum2kv2015!F18+sum3kv2015!F18+sumkv42015!F18</f>
        <v>8</v>
      </c>
      <c r="G18" s="63">
        <f>sum1kv2015!G18+sum2kv2015!G18+sum3kv2015!G18+sumkv42015!G18</f>
        <v>6</v>
      </c>
      <c r="H18" s="63">
        <f>sum1kv2015!H18+sum2kv2015!H18+sum3kv2015!H18+sumkv42015!H18</f>
        <v>9</v>
      </c>
      <c r="I18" s="63">
        <f>sum1kv2015!I18+sum2kv2015!I18+sum3kv2015!I18+sumkv42015!I18</f>
        <v>24</v>
      </c>
      <c r="J18" s="63">
        <f>sum1kv2015!J18+sum2kv2015!J18+sum3kv2015!J18+sumkv42015!J18</f>
        <v>4</v>
      </c>
      <c r="K18" s="63">
        <f>sum1kv2015!K18+sum2kv2015!K18+sum3kv2015!K18+sumkv42015!K18</f>
        <v>6</v>
      </c>
      <c r="L18" s="63">
        <f>sum1kv2015!L18+sum2kv2015!L18+sum3kv2015!L18+sumkv42015!L18</f>
        <v>3</v>
      </c>
      <c r="M18" s="63">
        <f>sum1kv2015!M18+sum2kv2015!M18+sum3kv2015!M18+sumkv42015!M18</f>
        <v>9</v>
      </c>
      <c r="N18" s="64">
        <f>sum1kv2015!N18+sum2kv2015!N18+sum3kv2015!N18+sumkv42015!N18</f>
        <v>0</v>
      </c>
    </row>
    <row r="19" spans="1:17" ht="15.75" thickBot="1" x14ac:dyDescent="0.3">
      <c r="A19" s="19" t="s">
        <v>26</v>
      </c>
      <c r="B19" s="62">
        <f>sum1kv2015!B19+sum2kv2015!B19+sum3kv2015!B19+sumkv42015!B19</f>
        <v>23</v>
      </c>
      <c r="C19" s="63">
        <f>sum1kv2015!C19+sum2kv2015!C19+sum3kv2015!C19+sumkv42015!C19</f>
        <v>0</v>
      </c>
      <c r="D19" s="63">
        <f>sum1kv2015!D19+sum2kv2015!D19+sum3kv2015!D19+sumkv42015!D19</f>
        <v>2</v>
      </c>
      <c r="E19" s="63">
        <f>sum1kv2015!E19+sum2kv2015!E19+sum3kv2015!E19+sumkv42015!E19</f>
        <v>7</v>
      </c>
      <c r="F19" s="63">
        <f>sum1kv2015!F19+sum2kv2015!F19+sum3kv2015!F19+sumkv42015!F19</f>
        <v>13</v>
      </c>
      <c r="G19" s="63">
        <f>sum1kv2015!G19+sum2kv2015!G19+sum3kv2015!G19+sumkv42015!G19</f>
        <v>1</v>
      </c>
      <c r="H19" s="63">
        <f>sum1kv2015!H19+sum2kv2015!H19+sum3kv2015!H19+sumkv42015!H19</f>
        <v>13</v>
      </c>
      <c r="I19" s="63">
        <f>sum1kv2015!I19+sum2kv2015!I19+sum3kv2015!I19+sumkv42015!I19</f>
        <v>7</v>
      </c>
      <c r="J19" s="63">
        <f>sum1kv2015!J19+sum2kv2015!J19+sum3kv2015!J19+sumkv42015!J19</f>
        <v>1</v>
      </c>
      <c r="K19" s="63">
        <f>sum1kv2015!K19+sum2kv2015!K19+sum3kv2015!K19+sumkv42015!K19</f>
        <v>7</v>
      </c>
      <c r="L19" s="63">
        <f>sum1kv2015!L19+sum2kv2015!L19+sum3kv2015!L19+sumkv42015!L19</f>
        <v>2</v>
      </c>
      <c r="M19" s="63">
        <v>9</v>
      </c>
      <c r="N19" s="64">
        <f>sum1kv2015!N19+sum2kv2015!N19+sum3kv2015!N19+sumkv42015!N19</f>
        <v>2</v>
      </c>
    </row>
    <row r="20" spans="1:17" ht="15.75" thickBot="1" x14ac:dyDescent="0.3">
      <c r="A20" s="19" t="s">
        <v>27</v>
      </c>
      <c r="B20" s="65">
        <f>sum1kv2015!B20+sum2kv2015!B20+sum3kv2015!B20+sumkv42015!B20</f>
        <v>39</v>
      </c>
      <c r="C20" s="66">
        <f>sum1kv2015!C20+sum2kv2015!C20+sum3kv2015!C20+sumkv42015!C20</f>
        <v>5</v>
      </c>
      <c r="D20" s="66">
        <f>sum1kv2015!D20+sum2kv2015!D20+sum3kv2015!D20+sumkv42015!D20</f>
        <v>1</v>
      </c>
      <c r="E20" s="66">
        <f>sum1kv2015!E20+sum2kv2015!E20+sum3kv2015!E20+sumkv42015!E20</f>
        <v>16</v>
      </c>
      <c r="F20" s="66">
        <f>sum1kv2015!F20+sum2kv2015!F20+sum3kv2015!F20+sumkv42015!F20</f>
        <v>18</v>
      </c>
      <c r="G20" s="66">
        <f>sum1kv2015!G20+sum2kv2015!G20+sum3kv2015!G20+sumkv42015!G20</f>
        <v>22</v>
      </c>
      <c r="H20" s="66">
        <f>sum1kv2015!H20+sum2kv2015!H20+sum3kv2015!H20+sumkv42015!H20</f>
        <v>8</v>
      </c>
      <c r="I20" s="66">
        <f>sum1kv2015!I20+sum2kv2015!I20+sum3kv2015!I20+sumkv42015!I20</f>
        <v>6</v>
      </c>
      <c r="J20" s="66">
        <f>sum1kv2015!J20+sum2kv2015!J20+sum3kv2015!J20+sumkv42015!J20</f>
        <v>2</v>
      </c>
      <c r="K20" s="66">
        <f>sum1kv2015!K20+sum2kv2015!K20+sum3kv2015!K20+sumkv42015!K20</f>
        <v>1</v>
      </c>
      <c r="L20" s="66">
        <f>sum1kv2015!L20+sum2kv2015!L20+sum3kv2015!L20+sumkv42015!L20</f>
        <v>0</v>
      </c>
      <c r="M20" s="63">
        <f>sum1kv2015!M20+sum2kv2015!M20+sum3kv2015!M20+sumkv42015!M20</f>
        <v>1</v>
      </c>
      <c r="N20" s="67">
        <f>sum1kv2015!N20+sum2kv2015!N20+sum3kv2015!N20+sumkv42015!N20</f>
        <v>15</v>
      </c>
    </row>
    <row r="21" spans="1:17" ht="15.75" thickBot="1" x14ac:dyDescent="0.3">
      <c r="A21" s="19" t="s">
        <v>28</v>
      </c>
      <c r="B21" s="65">
        <f>sum1kv2015!B21+sum2kv2015!B21+sum3kv2015!B21+sumkv42015!B21</f>
        <v>60</v>
      </c>
      <c r="C21" s="66">
        <f>sum1kv2015!C21+sum2kv2015!C21+sum3kv2015!C21+sumkv42015!C21</f>
        <v>9</v>
      </c>
      <c r="D21" s="66">
        <f>sum1kv2015!D21+sum2kv2015!D21+sum3kv2015!D21+sumkv42015!D21</f>
        <v>0</v>
      </c>
      <c r="E21" s="66">
        <f>sum1kv2015!E21+sum2kv2015!E21+sum3kv2015!E21+sumkv42015!E21</f>
        <v>43</v>
      </c>
      <c r="F21" s="66">
        <f>sum1kv2015!F21+sum2kv2015!F21+sum3kv2015!F21+sumkv42015!F21</f>
        <v>11</v>
      </c>
      <c r="G21" s="66">
        <f>sum1kv2015!G21+sum2kv2015!G21+sum3kv2015!G21+sumkv42015!G21</f>
        <v>9</v>
      </c>
      <c r="H21" s="66">
        <f>sum1kv2015!H21+sum2kv2015!H21+sum3kv2015!H21+sumkv42015!H21</f>
        <v>22</v>
      </c>
      <c r="I21" s="66">
        <f>sum1kv2015!I21+sum2kv2015!I21+sum3kv2015!I21+sumkv42015!I21</f>
        <v>17</v>
      </c>
      <c r="J21" s="66">
        <f>sum1kv2015!J21+sum2kv2015!J21+sum3kv2015!J21+sumkv42015!J21</f>
        <v>12</v>
      </c>
      <c r="K21" s="66">
        <f>sum1kv2015!K21+sum2kv2015!K21+sum3kv2015!K21+sumkv42015!K21</f>
        <v>0</v>
      </c>
      <c r="L21" s="66">
        <f>sum1kv2015!L21+sum2kv2015!L21+sum3kv2015!L21+sumkv42015!L21</f>
        <v>1</v>
      </c>
      <c r="M21" s="63">
        <f>sum1kv2015!M21+sum2kv2015!M21+sum3kv2015!M21+sumkv42015!M21</f>
        <v>1</v>
      </c>
      <c r="N21" s="67">
        <f>sum1kv2015!N21+sum2kv2015!N21+sum3kv2015!N21+sumkv42015!N21</f>
        <v>10</v>
      </c>
    </row>
    <row r="22" spans="1:17" ht="15.75" thickBot="1" x14ac:dyDescent="0.3">
      <c r="A22" s="19" t="s">
        <v>29</v>
      </c>
      <c r="B22" s="62">
        <f>sum1kv2015!B22+sum2kv2015!B22+sum3kv2015!B22+sumkv42015!B22</f>
        <v>49</v>
      </c>
      <c r="C22" s="63">
        <f>sum1kv2015!C22+sum2kv2015!C22+sum3kv2015!C22+sumkv42015!C22</f>
        <v>2</v>
      </c>
      <c r="D22" s="63">
        <f>sum1kv2015!D22+sum2kv2015!D22+sum3kv2015!D22+sumkv42015!D22</f>
        <v>4</v>
      </c>
      <c r="E22" s="63">
        <f>sum1kv2015!E22+sum2kv2015!E22+sum3kv2015!E22+sumkv42015!E22</f>
        <v>26</v>
      </c>
      <c r="F22" s="63">
        <f>sum1kv2015!F22+sum2kv2015!F22+sum3kv2015!F22+sumkv42015!F22</f>
        <v>17</v>
      </c>
      <c r="G22" s="63">
        <f>sum1kv2015!G22+sum2kv2015!G22+sum3kv2015!G22+sumkv42015!G22</f>
        <v>23</v>
      </c>
      <c r="H22" s="63">
        <f>sum1kv2015!H22+sum2kv2015!H22+sum3kv2015!H22+sumkv42015!H22</f>
        <v>16</v>
      </c>
      <c r="I22" s="63">
        <f>sum1kv2015!I22+sum2kv2015!I22+sum3kv2015!I22+sumkv42015!I22</f>
        <v>9</v>
      </c>
      <c r="J22" s="63">
        <f>sum1kv2015!J22+sum2kv2015!J22+sum3kv2015!J22+sumkv42015!J22</f>
        <v>1</v>
      </c>
      <c r="K22" s="63">
        <f>sum1kv2015!K22+sum2kv2015!K22+sum3kv2015!K22+sumkv42015!K22</f>
        <v>8</v>
      </c>
      <c r="L22" s="63">
        <f>sum1kv2015!L22+sum2kv2015!L22+sum3kv2015!L22+sumkv42015!L22</f>
        <v>5</v>
      </c>
      <c r="M22" s="63">
        <f>sum1kv2015!M22+sum2kv2015!M22+sum3kv2015!M22+sumkv42015!M22</f>
        <v>13</v>
      </c>
      <c r="N22" s="64">
        <f>sum1kv2015!N22+sum2kv2015!N22+sum3kv2015!N22+sumkv42015!N22</f>
        <v>0</v>
      </c>
    </row>
    <row r="23" spans="1:17" ht="15.75" thickBot="1" x14ac:dyDescent="0.3">
      <c r="A23" s="19" t="s">
        <v>30</v>
      </c>
      <c r="B23" s="68">
        <f>sum1kv2015!B23+sum2kv2015!B23+sum3kv2015!B23+sumkv42015!B23</f>
        <v>30</v>
      </c>
      <c r="C23" s="69">
        <f>sum1kv2015!C23+sum2kv2015!C23+sum3kv2015!C23+sumkv42015!C23</f>
        <v>0</v>
      </c>
      <c r="D23" s="70">
        <f>sum1kv2015!D23+sum2kv2015!D23+sum3kv2015!D23+sumkv42015!D23</f>
        <v>8</v>
      </c>
      <c r="E23" s="69">
        <f>sum1kv2015!E23+sum2kv2015!E23+sum3kv2015!E23+sumkv42015!E23</f>
        <v>11</v>
      </c>
      <c r="F23" s="69">
        <f>sum1kv2015!F23+sum2kv2015!F23+sum3kv2015!F23+sumkv42015!F23</f>
        <v>10</v>
      </c>
      <c r="G23" s="69">
        <f>sum1kv2015!G23+sum2kv2015!G23+sum3kv2015!G23+sumkv42015!G23</f>
        <v>5</v>
      </c>
      <c r="H23" s="69">
        <f>sum1kv2015!H23+sum2kv2015!H23+sum3kv2015!H23+sumkv42015!H23</f>
        <v>8</v>
      </c>
      <c r="I23" s="69">
        <f>sum1kv2015!I23+sum2kv2015!I23+sum3kv2015!I23+sumkv42015!I23</f>
        <v>10</v>
      </c>
      <c r="J23" s="69">
        <f>sum1kv2015!J23+sum2kv2015!J23+sum3kv2015!J23+sumkv42015!J23</f>
        <v>5</v>
      </c>
      <c r="K23" s="69">
        <f>sum1kv2015!K23+sum2kv2015!K23+sum3kv2015!K23+sumkv42015!K23</f>
        <v>14</v>
      </c>
      <c r="L23" s="69">
        <f>sum1kv2015!L23+sum2kv2015!L23+sum3kv2015!L23+sumkv42015!L23</f>
        <v>7</v>
      </c>
      <c r="M23" s="71">
        <f>sum1kv2015!M23+sum2kv2015!M23+sum3kv2015!M23+sumkv42015!M23</f>
        <v>21</v>
      </c>
      <c r="N23" s="72">
        <f>sum1kv2015!N23+sum2kv2015!N23+sum3kv2015!N23+sumkv42015!N23</f>
        <v>0</v>
      </c>
    </row>
    <row r="24" spans="1:17" ht="15.75" thickBot="1" x14ac:dyDescent="0.3">
      <c r="A24" s="73" t="s">
        <v>31</v>
      </c>
      <c r="B24" s="74">
        <f t="shared" ref="B24:N24" si="0">SUM(B13:B23)</f>
        <v>302</v>
      </c>
      <c r="C24" s="75">
        <f t="shared" si="0"/>
        <v>21</v>
      </c>
      <c r="D24" s="75">
        <f t="shared" si="0"/>
        <v>28</v>
      </c>
      <c r="E24" s="75">
        <f t="shared" si="0"/>
        <v>164</v>
      </c>
      <c r="F24" s="75">
        <f t="shared" si="0"/>
        <v>88</v>
      </c>
      <c r="G24" s="75">
        <f t="shared" si="0"/>
        <v>73</v>
      </c>
      <c r="H24" s="75">
        <f t="shared" si="0"/>
        <v>99</v>
      </c>
      <c r="I24" s="75">
        <f t="shared" si="0"/>
        <v>100</v>
      </c>
      <c r="J24" s="75">
        <f t="shared" si="0"/>
        <v>34</v>
      </c>
      <c r="K24" s="75">
        <f t="shared" si="0"/>
        <v>49</v>
      </c>
      <c r="L24" s="75">
        <f t="shared" si="0"/>
        <v>22</v>
      </c>
      <c r="M24" s="75">
        <f t="shared" si="0"/>
        <v>71</v>
      </c>
      <c r="N24" s="61">
        <f t="shared" si="0"/>
        <v>36</v>
      </c>
    </row>
    <row r="25" spans="1:17" ht="15.75" thickBot="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7" ht="15.75" thickBot="1" x14ac:dyDescent="0.3">
      <c r="A26" s="56" t="s">
        <v>53</v>
      </c>
      <c r="B26" s="5"/>
      <c r="C26" s="5"/>
      <c r="D26" s="5"/>
      <c r="E26" s="5"/>
      <c r="F26" s="5"/>
      <c r="G26" s="5"/>
      <c r="H26" s="6"/>
      <c r="I26" s="1"/>
      <c r="J26" s="1"/>
      <c r="K26" s="1"/>
      <c r="L26" s="1"/>
      <c r="M26" s="1"/>
      <c r="N26" s="1"/>
    </row>
    <row r="27" spans="1:17" ht="15.75" thickBot="1" x14ac:dyDescent="0.3">
      <c r="A27" s="76" t="s">
        <v>54</v>
      </c>
      <c r="B27" s="5"/>
      <c r="C27" s="6"/>
      <c r="D27" s="61" t="s">
        <v>42</v>
      </c>
      <c r="E27" s="77" t="s">
        <v>55</v>
      </c>
      <c r="F27" s="5"/>
      <c r="G27" s="6"/>
      <c r="H27" s="78" t="s">
        <v>42</v>
      </c>
      <c r="I27" s="1"/>
      <c r="J27" s="1"/>
      <c r="K27" s="1"/>
      <c r="L27" s="1"/>
      <c r="M27" s="1"/>
      <c r="N27" s="1"/>
      <c r="O27" s="129"/>
      <c r="P27" s="1"/>
      <c r="Q27" s="1"/>
    </row>
    <row r="28" spans="1:17" x14ac:dyDescent="0.25">
      <c r="A28" s="79" t="s">
        <v>56</v>
      </c>
      <c r="B28" s="80"/>
      <c r="C28" s="81"/>
      <c r="D28" s="82">
        <f>sum1kv2015!D28+sum2kv2015!D28+sum3kv2015!D28+sumkv42015!D28</f>
        <v>3</v>
      </c>
      <c r="E28" s="83" t="s">
        <v>57</v>
      </c>
      <c r="F28" s="83"/>
      <c r="G28" s="83" t="s">
        <v>58</v>
      </c>
      <c r="H28" s="82">
        <f>sum1kv2015!H28+sum2kv2015!H28+sum3kv2015!H28+sumkv42015!H28</f>
        <v>10</v>
      </c>
      <c r="O28" s="129"/>
      <c r="P28" s="1"/>
      <c r="Q28" s="1"/>
    </row>
    <row r="29" spans="1:17" x14ac:dyDescent="0.25">
      <c r="A29" s="79" t="s">
        <v>59</v>
      </c>
      <c r="B29" s="84"/>
      <c r="C29" s="85"/>
      <c r="D29" s="86">
        <f>sum1kv2015!D29+sum2kv2015!D29+sum3kv2015!D29+sumkv42015!D29</f>
        <v>3</v>
      </c>
      <c r="E29" s="84" t="s">
        <v>60</v>
      </c>
      <c r="F29" s="84"/>
      <c r="G29" s="84"/>
      <c r="H29" s="87">
        <f>sum1kv2015!H29+sum2kv2015!H29+sum3kv2015!H29+sumkv42015!H29</f>
        <v>2</v>
      </c>
      <c r="O29" s="129"/>
      <c r="P29" s="1"/>
      <c r="Q29" s="1"/>
    </row>
    <row r="30" spans="1:17" x14ac:dyDescent="0.25">
      <c r="A30" s="79" t="s">
        <v>61</v>
      </c>
      <c r="B30" s="84"/>
      <c r="C30" s="85"/>
      <c r="D30" s="86">
        <f>sum1kv2015!D30+sum2kv2015!D30+sum3kv2015!D30+sumkv42015!D30</f>
        <v>2</v>
      </c>
      <c r="E30" s="84" t="s">
        <v>62</v>
      </c>
      <c r="F30" s="84"/>
      <c r="G30" s="84"/>
      <c r="H30" s="87">
        <f>sum1kv2015!H30+sum2kv2015!H30+sum3kv2015!H30+sumkv42015!H30</f>
        <v>3</v>
      </c>
      <c r="O30" s="129"/>
      <c r="P30" s="1"/>
      <c r="Q30" s="1"/>
    </row>
    <row r="31" spans="1:17" x14ac:dyDescent="0.25">
      <c r="A31" s="79" t="s">
        <v>63</v>
      </c>
      <c r="B31" s="84"/>
      <c r="C31" s="85"/>
      <c r="D31" s="86">
        <f>sum1kv2015!D31+sum2kv2015!D31+sum3kv2015!D31+sumkv42015!D31</f>
        <v>0</v>
      </c>
      <c r="E31" s="84"/>
      <c r="F31" s="84"/>
      <c r="G31" s="84"/>
      <c r="H31" s="87"/>
      <c r="O31" s="129"/>
      <c r="P31" s="1"/>
      <c r="Q31" s="1"/>
    </row>
    <row r="32" spans="1:17" x14ac:dyDescent="0.25">
      <c r="A32" s="79" t="s">
        <v>64</v>
      </c>
      <c r="B32" s="84"/>
      <c r="C32" s="85"/>
      <c r="D32" s="87">
        <f>sum1kv2015!D32+sum2kv2015!D32+sum3kv2015!D32+sumkv42015!D32</f>
        <v>0</v>
      </c>
      <c r="E32" s="79"/>
      <c r="F32" s="84"/>
      <c r="G32" s="85"/>
      <c r="H32" s="87"/>
      <c r="O32" s="129"/>
      <c r="P32" s="1"/>
      <c r="Q32" s="1"/>
    </row>
    <row r="33" spans="1:17" x14ac:dyDescent="0.25">
      <c r="A33" s="79" t="s">
        <v>66</v>
      </c>
      <c r="B33" s="84"/>
      <c r="C33" s="85"/>
      <c r="D33" s="87">
        <f>sum1kv2015!D33+sum2kv2015!D33+sum3kv2015!D33+sumkv42015!D33</f>
        <v>9</v>
      </c>
      <c r="E33" s="84"/>
      <c r="F33" s="84"/>
      <c r="G33" s="84"/>
      <c r="H33" s="87"/>
      <c r="O33" s="1"/>
      <c r="P33" s="1"/>
      <c r="Q33" s="1"/>
    </row>
    <row r="34" spans="1:17" x14ac:dyDescent="0.25">
      <c r="A34" s="92" t="s">
        <v>67</v>
      </c>
      <c r="B34" s="89"/>
      <c r="C34" s="90"/>
      <c r="D34" s="91">
        <f>sum1kv2015!D34+sum2kv2015!D34+sum3kv2015!D34+sumkv42015!D34</f>
        <v>2</v>
      </c>
      <c r="E34" s="89"/>
      <c r="F34" s="89"/>
      <c r="G34" s="89"/>
      <c r="H34" s="91"/>
    </row>
    <row r="35" spans="1:17" ht="15.75" thickBot="1" x14ac:dyDescent="0.3">
      <c r="A35" s="58" t="s">
        <v>69</v>
      </c>
      <c r="B35" s="93"/>
      <c r="C35" s="94"/>
      <c r="D35" s="95">
        <f>sum1kv2015!D35+sum2kv2015!D35+sum3kv2015!D35+sumkv42015!D35</f>
        <v>1</v>
      </c>
      <c r="E35" s="93"/>
      <c r="F35" s="93"/>
      <c r="G35" s="93"/>
      <c r="H35" s="95"/>
    </row>
    <row r="36" spans="1:17" ht="15.75" thickBot="1" x14ac:dyDescent="0.3">
      <c r="A36" s="77" t="s">
        <v>65</v>
      </c>
      <c r="B36" s="5"/>
      <c r="C36" s="5"/>
      <c r="D36" s="61">
        <f>SUM(D28:D35)</f>
        <v>20</v>
      </c>
      <c r="E36" s="5" t="s">
        <v>65</v>
      </c>
      <c r="F36" s="5"/>
      <c r="G36" s="5"/>
      <c r="H36" s="61">
        <f>SUM(H28:H35)</f>
        <v>15</v>
      </c>
    </row>
  </sheetData>
  <mergeCells count="6">
    <mergeCell ref="F11:F12"/>
    <mergeCell ref="A10:A12"/>
    <mergeCell ref="B10:B12"/>
    <mergeCell ref="C11:C12"/>
    <mergeCell ref="D11:D12"/>
    <mergeCell ref="E11:E1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D5" sqref="D5:D15"/>
    </sheetView>
  </sheetViews>
  <sheetFormatPr defaultRowHeight="15" x14ac:dyDescent="0.25"/>
  <cols>
    <col min="1" max="1" width="1.5703125" customWidth="1"/>
    <col min="2" max="2" width="20.42578125" customWidth="1"/>
    <col min="3" max="5" width="15.7109375" customWidth="1"/>
    <col min="257" max="257" width="1.5703125" customWidth="1"/>
    <col min="258" max="258" width="20.42578125" customWidth="1"/>
    <col min="259" max="261" width="15.7109375" customWidth="1"/>
    <col min="513" max="513" width="1.5703125" customWidth="1"/>
    <col min="514" max="514" width="20.42578125" customWidth="1"/>
    <col min="515" max="517" width="15.7109375" customWidth="1"/>
    <col min="769" max="769" width="1.5703125" customWidth="1"/>
    <col min="770" max="770" width="20.42578125" customWidth="1"/>
    <col min="771" max="773" width="15.7109375" customWidth="1"/>
    <col min="1025" max="1025" width="1.5703125" customWidth="1"/>
    <col min="1026" max="1026" width="20.42578125" customWidth="1"/>
    <col min="1027" max="1029" width="15.7109375" customWidth="1"/>
    <col min="1281" max="1281" width="1.5703125" customWidth="1"/>
    <col min="1282" max="1282" width="20.42578125" customWidth="1"/>
    <col min="1283" max="1285" width="15.7109375" customWidth="1"/>
    <col min="1537" max="1537" width="1.5703125" customWidth="1"/>
    <col min="1538" max="1538" width="20.42578125" customWidth="1"/>
    <col min="1539" max="1541" width="15.7109375" customWidth="1"/>
    <col min="1793" max="1793" width="1.5703125" customWidth="1"/>
    <col min="1794" max="1794" width="20.42578125" customWidth="1"/>
    <col min="1795" max="1797" width="15.7109375" customWidth="1"/>
    <col min="2049" max="2049" width="1.5703125" customWidth="1"/>
    <col min="2050" max="2050" width="20.42578125" customWidth="1"/>
    <col min="2051" max="2053" width="15.7109375" customWidth="1"/>
    <col min="2305" max="2305" width="1.5703125" customWidth="1"/>
    <col min="2306" max="2306" width="20.42578125" customWidth="1"/>
    <col min="2307" max="2309" width="15.7109375" customWidth="1"/>
    <col min="2561" max="2561" width="1.5703125" customWidth="1"/>
    <col min="2562" max="2562" width="20.42578125" customWidth="1"/>
    <col min="2563" max="2565" width="15.7109375" customWidth="1"/>
    <col min="2817" max="2817" width="1.5703125" customWidth="1"/>
    <col min="2818" max="2818" width="20.42578125" customWidth="1"/>
    <col min="2819" max="2821" width="15.7109375" customWidth="1"/>
    <col min="3073" max="3073" width="1.5703125" customWidth="1"/>
    <col min="3074" max="3074" width="20.42578125" customWidth="1"/>
    <col min="3075" max="3077" width="15.7109375" customWidth="1"/>
    <col min="3329" max="3329" width="1.5703125" customWidth="1"/>
    <col min="3330" max="3330" width="20.42578125" customWidth="1"/>
    <col min="3331" max="3333" width="15.7109375" customWidth="1"/>
    <col min="3585" max="3585" width="1.5703125" customWidth="1"/>
    <col min="3586" max="3586" width="20.42578125" customWidth="1"/>
    <col min="3587" max="3589" width="15.7109375" customWidth="1"/>
    <col min="3841" max="3841" width="1.5703125" customWidth="1"/>
    <col min="3842" max="3842" width="20.42578125" customWidth="1"/>
    <col min="3843" max="3845" width="15.7109375" customWidth="1"/>
    <col min="4097" max="4097" width="1.5703125" customWidth="1"/>
    <col min="4098" max="4098" width="20.42578125" customWidth="1"/>
    <col min="4099" max="4101" width="15.7109375" customWidth="1"/>
    <col min="4353" max="4353" width="1.5703125" customWidth="1"/>
    <col min="4354" max="4354" width="20.42578125" customWidth="1"/>
    <col min="4355" max="4357" width="15.7109375" customWidth="1"/>
    <col min="4609" max="4609" width="1.5703125" customWidth="1"/>
    <col min="4610" max="4610" width="20.42578125" customWidth="1"/>
    <col min="4611" max="4613" width="15.7109375" customWidth="1"/>
    <col min="4865" max="4865" width="1.5703125" customWidth="1"/>
    <col min="4866" max="4866" width="20.42578125" customWidth="1"/>
    <col min="4867" max="4869" width="15.7109375" customWidth="1"/>
    <col min="5121" max="5121" width="1.5703125" customWidth="1"/>
    <col min="5122" max="5122" width="20.42578125" customWidth="1"/>
    <col min="5123" max="5125" width="15.7109375" customWidth="1"/>
    <col min="5377" max="5377" width="1.5703125" customWidth="1"/>
    <col min="5378" max="5378" width="20.42578125" customWidth="1"/>
    <col min="5379" max="5381" width="15.7109375" customWidth="1"/>
    <col min="5633" max="5633" width="1.5703125" customWidth="1"/>
    <col min="5634" max="5634" width="20.42578125" customWidth="1"/>
    <col min="5635" max="5637" width="15.7109375" customWidth="1"/>
    <col min="5889" max="5889" width="1.5703125" customWidth="1"/>
    <col min="5890" max="5890" width="20.42578125" customWidth="1"/>
    <col min="5891" max="5893" width="15.7109375" customWidth="1"/>
    <col min="6145" max="6145" width="1.5703125" customWidth="1"/>
    <col min="6146" max="6146" width="20.42578125" customWidth="1"/>
    <col min="6147" max="6149" width="15.7109375" customWidth="1"/>
    <col min="6401" max="6401" width="1.5703125" customWidth="1"/>
    <col min="6402" max="6402" width="20.42578125" customWidth="1"/>
    <col min="6403" max="6405" width="15.7109375" customWidth="1"/>
    <col min="6657" max="6657" width="1.5703125" customWidth="1"/>
    <col min="6658" max="6658" width="20.42578125" customWidth="1"/>
    <col min="6659" max="6661" width="15.7109375" customWidth="1"/>
    <col min="6913" max="6913" width="1.5703125" customWidth="1"/>
    <col min="6914" max="6914" width="20.42578125" customWidth="1"/>
    <col min="6915" max="6917" width="15.7109375" customWidth="1"/>
    <col min="7169" max="7169" width="1.5703125" customWidth="1"/>
    <col min="7170" max="7170" width="20.42578125" customWidth="1"/>
    <col min="7171" max="7173" width="15.7109375" customWidth="1"/>
    <col min="7425" max="7425" width="1.5703125" customWidth="1"/>
    <col min="7426" max="7426" width="20.42578125" customWidth="1"/>
    <col min="7427" max="7429" width="15.7109375" customWidth="1"/>
    <col min="7681" max="7681" width="1.5703125" customWidth="1"/>
    <col min="7682" max="7682" width="20.42578125" customWidth="1"/>
    <col min="7683" max="7685" width="15.7109375" customWidth="1"/>
    <col min="7937" max="7937" width="1.5703125" customWidth="1"/>
    <col min="7938" max="7938" width="20.42578125" customWidth="1"/>
    <col min="7939" max="7941" width="15.7109375" customWidth="1"/>
    <col min="8193" max="8193" width="1.5703125" customWidth="1"/>
    <col min="8194" max="8194" width="20.42578125" customWidth="1"/>
    <col min="8195" max="8197" width="15.7109375" customWidth="1"/>
    <col min="8449" max="8449" width="1.5703125" customWidth="1"/>
    <col min="8450" max="8450" width="20.42578125" customWidth="1"/>
    <col min="8451" max="8453" width="15.7109375" customWidth="1"/>
    <col min="8705" max="8705" width="1.5703125" customWidth="1"/>
    <col min="8706" max="8706" width="20.42578125" customWidth="1"/>
    <col min="8707" max="8709" width="15.7109375" customWidth="1"/>
    <col min="8961" max="8961" width="1.5703125" customWidth="1"/>
    <col min="8962" max="8962" width="20.42578125" customWidth="1"/>
    <col min="8963" max="8965" width="15.7109375" customWidth="1"/>
    <col min="9217" max="9217" width="1.5703125" customWidth="1"/>
    <col min="9218" max="9218" width="20.42578125" customWidth="1"/>
    <col min="9219" max="9221" width="15.7109375" customWidth="1"/>
    <col min="9473" max="9473" width="1.5703125" customWidth="1"/>
    <col min="9474" max="9474" width="20.42578125" customWidth="1"/>
    <col min="9475" max="9477" width="15.7109375" customWidth="1"/>
    <col min="9729" max="9729" width="1.5703125" customWidth="1"/>
    <col min="9730" max="9730" width="20.42578125" customWidth="1"/>
    <col min="9731" max="9733" width="15.7109375" customWidth="1"/>
    <col min="9985" max="9985" width="1.5703125" customWidth="1"/>
    <col min="9986" max="9986" width="20.42578125" customWidth="1"/>
    <col min="9987" max="9989" width="15.7109375" customWidth="1"/>
    <col min="10241" max="10241" width="1.5703125" customWidth="1"/>
    <col min="10242" max="10242" width="20.42578125" customWidth="1"/>
    <col min="10243" max="10245" width="15.7109375" customWidth="1"/>
    <col min="10497" max="10497" width="1.5703125" customWidth="1"/>
    <col min="10498" max="10498" width="20.42578125" customWidth="1"/>
    <col min="10499" max="10501" width="15.7109375" customWidth="1"/>
    <col min="10753" max="10753" width="1.5703125" customWidth="1"/>
    <col min="10754" max="10754" width="20.42578125" customWidth="1"/>
    <col min="10755" max="10757" width="15.7109375" customWidth="1"/>
    <col min="11009" max="11009" width="1.5703125" customWidth="1"/>
    <col min="11010" max="11010" width="20.42578125" customWidth="1"/>
    <col min="11011" max="11013" width="15.7109375" customWidth="1"/>
    <col min="11265" max="11265" width="1.5703125" customWidth="1"/>
    <col min="11266" max="11266" width="20.42578125" customWidth="1"/>
    <col min="11267" max="11269" width="15.7109375" customWidth="1"/>
    <col min="11521" max="11521" width="1.5703125" customWidth="1"/>
    <col min="11522" max="11522" width="20.42578125" customWidth="1"/>
    <col min="11523" max="11525" width="15.7109375" customWidth="1"/>
    <col min="11777" max="11777" width="1.5703125" customWidth="1"/>
    <col min="11778" max="11778" width="20.42578125" customWidth="1"/>
    <col min="11779" max="11781" width="15.7109375" customWidth="1"/>
    <col min="12033" max="12033" width="1.5703125" customWidth="1"/>
    <col min="12034" max="12034" width="20.42578125" customWidth="1"/>
    <col min="12035" max="12037" width="15.7109375" customWidth="1"/>
    <col min="12289" max="12289" width="1.5703125" customWidth="1"/>
    <col min="12290" max="12290" width="20.42578125" customWidth="1"/>
    <col min="12291" max="12293" width="15.7109375" customWidth="1"/>
    <col min="12545" max="12545" width="1.5703125" customWidth="1"/>
    <col min="12546" max="12546" width="20.42578125" customWidth="1"/>
    <col min="12547" max="12549" width="15.7109375" customWidth="1"/>
    <col min="12801" max="12801" width="1.5703125" customWidth="1"/>
    <col min="12802" max="12802" width="20.42578125" customWidth="1"/>
    <col min="12803" max="12805" width="15.7109375" customWidth="1"/>
    <col min="13057" max="13057" width="1.5703125" customWidth="1"/>
    <col min="13058" max="13058" width="20.42578125" customWidth="1"/>
    <col min="13059" max="13061" width="15.7109375" customWidth="1"/>
    <col min="13313" max="13313" width="1.5703125" customWidth="1"/>
    <col min="13314" max="13314" width="20.42578125" customWidth="1"/>
    <col min="13315" max="13317" width="15.7109375" customWidth="1"/>
    <col min="13569" max="13569" width="1.5703125" customWidth="1"/>
    <col min="13570" max="13570" width="20.42578125" customWidth="1"/>
    <col min="13571" max="13573" width="15.7109375" customWidth="1"/>
    <col min="13825" max="13825" width="1.5703125" customWidth="1"/>
    <col min="13826" max="13826" width="20.42578125" customWidth="1"/>
    <col min="13827" max="13829" width="15.7109375" customWidth="1"/>
    <col min="14081" max="14081" width="1.5703125" customWidth="1"/>
    <col min="14082" max="14082" width="20.42578125" customWidth="1"/>
    <col min="14083" max="14085" width="15.7109375" customWidth="1"/>
    <col min="14337" max="14337" width="1.5703125" customWidth="1"/>
    <col min="14338" max="14338" width="20.42578125" customWidth="1"/>
    <col min="14339" max="14341" width="15.7109375" customWidth="1"/>
    <col min="14593" max="14593" width="1.5703125" customWidth="1"/>
    <col min="14594" max="14594" width="20.42578125" customWidth="1"/>
    <col min="14595" max="14597" width="15.7109375" customWidth="1"/>
    <col min="14849" max="14849" width="1.5703125" customWidth="1"/>
    <col min="14850" max="14850" width="20.42578125" customWidth="1"/>
    <col min="14851" max="14853" width="15.7109375" customWidth="1"/>
    <col min="15105" max="15105" width="1.5703125" customWidth="1"/>
    <col min="15106" max="15106" width="20.42578125" customWidth="1"/>
    <col min="15107" max="15109" width="15.7109375" customWidth="1"/>
    <col min="15361" max="15361" width="1.5703125" customWidth="1"/>
    <col min="15362" max="15362" width="20.42578125" customWidth="1"/>
    <col min="15363" max="15365" width="15.7109375" customWidth="1"/>
    <col min="15617" max="15617" width="1.5703125" customWidth="1"/>
    <col min="15618" max="15618" width="20.42578125" customWidth="1"/>
    <col min="15619" max="15621" width="15.7109375" customWidth="1"/>
    <col min="15873" max="15873" width="1.5703125" customWidth="1"/>
    <col min="15874" max="15874" width="20.42578125" customWidth="1"/>
    <col min="15875" max="15877" width="15.7109375" customWidth="1"/>
    <col min="16129" max="16129" width="1.570312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46.5" thickTop="1" thickBot="1" x14ac:dyDescent="0.3">
      <c r="B4" s="96" t="s">
        <v>70</v>
      </c>
      <c r="C4" s="97" t="s">
        <v>71</v>
      </c>
      <c r="D4" s="97" t="s">
        <v>77</v>
      </c>
      <c r="E4" s="98" t="s">
        <v>108</v>
      </c>
    </row>
    <row r="5" spans="2:13" ht="16.5" thickTop="1" thickBot="1" x14ac:dyDescent="0.3">
      <c r="B5" s="99" t="s">
        <v>20</v>
      </c>
      <c r="C5" s="100">
        <f>'celoroční sled. 2015'!C14</f>
        <v>116</v>
      </c>
      <c r="D5" s="101">
        <f>'celoroční sled. 2015'!D14</f>
        <v>116</v>
      </c>
      <c r="E5" s="102">
        <f>D5/C5</f>
        <v>1</v>
      </c>
    </row>
    <row r="6" spans="2:13" ht="16.5" thickTop="1" thickBot="1" x14ac:dyDescent="0.3">
      <c r="B6" s="99" t="s">
        <v>74</v>
      </c>
      <c r="C6" s="101">
        <f>'celoroční sled. 2015'!C15</f>
        <v>1318</v>
      </c>
      <c r="D6" s="101">
        <f>'celoroční sled. 2015'!D15</f>
        <v>0</v>
      </c>
      <c r="E6" s="103">
        <f t="shared" ref="E6:E16" si="0">D6/C6</f>
        <v>0</v>
      </c>
      <c r="G6" s="104"/>
    </row>
    <row r="7" spans="2:13" ht="16.5" thickTop="1" thickBot="1" x14ac:dyDescent="0.3">
      <c r="B7" s="99" t="s">
        <v>75</v>
      </c>
      <c r="C7" s="101">
        <f>'celoroční sled. 2015'!C16</f>
        <v>745</v>
      </c>
      <c r="D7" s="101">
        <f>'celoroční sled. 2015'!D16</f>
        <v>0</v>
      </c>
      <c r="E7" s="103">
        <f t="shared" si="0"/>
        <v>0</v>
      </c>
    </row>
    <row r="8" spans="2:13" ht="16.5" thickTop="1" thickBot="1" x14ac:dyDescent="0.3">
      <c r="B8" s="99" t="s">
        <v>23</v>
      </c>
      <c r="C8" s="101">
        <f>'celoroční sled. 2015'!C17</f>
        <v>1285</v>
      </c>
      <c r="D8" s="101">
        <f>'celoroční sled. 2015'!D17</f>
        <v>4</v>
      </c>
      <c r="E8" s="103">
        <f t="shared" si="0"/>
        <v>3.1128404669260703E-3</v>
      </c>
    </row>
    <row r="9" spans="2:13" ht="16.5" thickTop="1" thickBot="1" x14ac:dyDescent="0.3">
      <c r="B9" s="99" t="s">
        <v>24</v>
      </c>
      <c r="C9" s="101">
        <f>'celoroční sled. 2015'!C18</f>
        <v>1507</v>
      </c>
      <c r="D9" s="101">
        <f>'celoroční sled. 2015'!D18</f>
        <v>623</v>
      </c>
      <c r="E9" s="103">
        <f t="shared" si="0"/>
        <v>0.41340411413404116</v>
      </c>
    </row>
    <row r="10" spans="2:13" ht="16.5" thickTop="1" thickBot="1" x14ac:dyDescent="0.3">
      <c r="B10" s="99" t="s">
        <v>25</v>
      </c>
      <c r="C10" s="101">
        <f>'celoroční sled. 2015'!C19</f>
        <v>1524</v>
      </c>
      <c r="D10" s="101">
        <f>'celoroční sled. 2015'!D19</f>
        <v>995</v>
      </c>
      <c r="E10" s="103">
        <f t="shared" si="0"/>
        <v>0.65288713910761154</v>
      </c>
    </row>
    <row r="11" spans="2:13" ht="16.5" thickTop="1" thickBot="1" x14ac:dyDescent="0.3">
      <c r="B11" s="99" t="s">
        <v>26</v>
      </c>
      <c r="C11" s="101">
        <f>'celoroční sled. 2015'!C20</f>
        <v>589</v>
      </c>
      <c r="D11" s="101">
        <f>'celoroční sled. 2015'!D20</f>
        <v>118</v>
      </c>
      <c r="E11" s="103">
        <f t="shared" si="0"/>
        <v>0.20033955857385399</v>
      </c>
    </row>
    <row r="12" spans="2:13" ht="16.5" thickTop="1" thickBot="1" x14ac:dyDescent="0.3">
      <c r="B12" s="99" t="s">
        <v>27</v>
      </c>
      <c r="C12" s="101">
        <f>'celoroční sled. 2015'!C21</f>
        <v>2006</v>
      </c>
      <c r="D12" s="101">
        <f>'celoroční sled. 2015'!D21</f>
        <v>229</v>
      </c>
      <c r="E12" s="103">
        <f t="shared" si="0"/>
        <v>0.11415752741774676</v>
      </c>
    </row>
    <row r="13" spans="2:13" ht="16.5" thickTop="1" thickBot="1" x14ac:dyDescent="0.3">
      <c r="B13" s="99" t="s">
        <v>28</v>
      </c>
      <c r="C13" s="101">
        <f>'celoroční sled. 2015'!C22</f>
        <v>1312</v>
      </c>
      <c r="D13" s="101">
        <f>'celoroční sled. 2015'!D22</f>
        <v>178</v>
      </c>
      <c r="E13" s="103">
        <f t="shared" si="0"/>
        <v>0.13567073170731708</v>
      </c>
    </row>
    <row r="14" spans="2:13" ht="16.5" thickTop="1" thickBot="1" x14ac:dyDescent="0.3">
      <c r="B14" s="99" t="s">
        <v>29</v>
      </c>
      <c r="C14" s="101">
        <f>'celoroční sled. 2015'!C23</f>
        <v>576</v>
      </c>
      <c r="D14" s="101">
        <f>'celoroční sled. 2015'!D23</f>
        <v>576</v>
      </c>
      <c r="E14" s="103">
        <f t="shared" si="0"/>
        <v>1</v>
      </c>
    </row>
    <row r="15" spans="2:13" ht="16.5" thickTop="1" thickBot="1" x14ac:dyDescent="0.3">
      <c r="B15" s="105" t="s">
        <v>30</v>
      </c>
      <c r="C15" s="106">
        <f>'celoroční sled. 2015'!C24</f>
        <v>406</v>
      </c>
      <c r="D15" s="106">
        <f>'celoroční sled. 2015'!D24</f>
        <v>250</v>
      </c>
      <c r="E15" s="107">
        <f t="shared" si="0"/>
        <v>0.61576354679802958</v>
      </c>
    </row>
    <row r="16" spans="2:13" ht="16.5" thickTop="1" thickBot="1" x14ac:dyDescent="0.3">
      <c r="B16" s="108" t="s">
        <v>76</v>
      </c>
      <c r="C16" s="109">
        <f>SUM(C5:C15)</f>
        <v>11384</v>
      </c>
      <c r="D16" s="109">
        <f>SUM(D5:D15)</f>
        <v>3089</v>
      </c>
      <c r="E16" s="110">
        <f t="shared" si="0"/>
        <v>0.27134574841883347</v>
      </c>
    </row>
  </sheetData>
  <mergeCells count="1">
    <mergeCell ref="B2:M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H21" sqref="H21"/>
    </sheetView>
  </sheetViews>
  <sheetFormatPr defaultRowHeight="15" x14ac:dyDescent="0.25"/>
  <cols>
    <col min="1" max="1" width="2.42578125" customWidth="1"/>
    <col min="2" max="2" width="20.42578125" customWidth="1"/>
    <col min="3" max="5" width="15.7109375" customWidth="1"/>
    <col min="257" max="257" width="2.42578125" customWidth="1"/>
    <col min="258" max="258" width="20.42578125" customWidth="1"/>
    <col min="259" max="261" width="15.7109375" customWidth="1"/>
    <col min="513" max="513" width="2.42578125" customWidth="1"/>
    <col min="514" max="514" width="20.42578125" customWidth="1"/>
    <col min="515" max="517" width="15.7109375" customWidth="1"/>
    <col min="769" max="769" width="2.42578125" customWidth="1"/>
    <col min="770" max="770" width="20.42578125" customWidth="1"/>
    <col min="771" max="773" width="15.7109375" customWidth="1"/>
    <col min="1025" max="1025" width="2.42578125" customWidth="1"/>
    <col min="1026" max="1026" width="20.42578125" customWidth="1"/>
    <col min="1027" max="1029" width="15.7109375" customWidth="1"/>
    <col min="1281" max="1281" width="2.42578125" customWidth="1"/>
    <col min="1282" max="1282" width="20.42578125" customWidth="1"/>
    <col min="1283" max="1285" width="15.7109375" customWidth="1"/>
    <col min="1537" max="1537" width="2.42578125" customWidth="1"/>
    <col min="1538" max="1538" width="20.42578125" customWidth="1"/>
    <col min="1539" max="1541" width="15.7109375" customWidth="1"/>
    <col min="1793" max="1793" width="2.42578125" customWidth="1"/>
    <col min="1794" max="1794" width="20.42578125" customWidth="1"/>
    <col min="1795" max="1797" width="15.7109375" customWidth="1"/>
    <col min="2049" max="2049" width="2.42578125" customWidth="1"/>
    <col min="2050" max="2050" width="20.42578125" customWidth="1"/>
    <col min="2051" max="2053" width="15.7109375" customWidth="1"/>
    <col min="2305" max="2305" width="2.42578125" customWidth="1"/>
    <col min="2306" max="2306" width="20.42578125" customWidth="1"/>
    <col min="2307" max="2309" width="15.7109375" customWidth="1"/>
    <col min="2561" max="2561" width="2.42578125" customWidth="1"/>
    <col min="2562" max="2562" width="20.42578125" customWidth="1"/>
    <col min="2563" max="2565" width="15.7109375" customWidth="1"/>
    <col min="2817" max="2817" width="2.42578125" customWidth="1"/>
    <col min="2818" max="2818" width="20.42578125" customWidth="1"/>
    <col min="2819" max="2821" width="15.7109375" customWidth="1"/>
    <col min="3073" max="3073" width="2.42578125" customWidth="1"/>
    <col min="3074" max="3074" width="20.42578125" customWidth="1"/>
    <col min="3075" max="3077" width="15.7109375" customWidth="1"/>
    <col min="3329" max="3329" width="2.42578125" customWidth="1"/>
    <col min="3330" max="3330" width="20.42578125" customWidth="1"/>
    <col min="3331" max="3333" width="15.7109375" customWidth="1"/>
    <col min="3585" max="3585" width="2.42578125" customWidth="1"/>
    <col min="3586" max="3586" width="20.42578125" customWidth="1"/>
    <col min="3587" max="3589" width="15.7109375" customWidth="1"/>
    <col min="3841" max="3841" width="2.42578125" customWidth="1"/>
    <col min="3842" max="3842" width="20.42578125" customWidth="1"/>
    <col min="3843" max="3845" width="15.7109375" customWidth="1"/>
    <col min="4097" max="4097" width="2.42578125" customWidth="1"/>
    <col min="4098" max="4098" width="20.42578125" customWidth="1"/>
    <col min="4099" max="4101" width="15.7109375" customWidth="1"/>
    <col min="4353" max="4353" width="2.42578125" customWidth="1"/>
    <col min="4354" max="4354" width="20.42578125" customWidth="1"/>
    <col min="4355" max="4357" width="15.7109375" customWidth="1"/>
    <col min="4609" max="4609" width="2.42578125" customWidth="1"/>
    <col min="4610" max="4610" width="20.42578125" customWidth="1"/>
    <col min="4611" max="4613" width="15.7109375" customWidth="1"/>
    <col min="4865" max="4865" width="2.42578125" customWidth="1"/>
    <col min="4866" max="4866" width="20.42578125" customWidth="1"/>
    <col min="4867" max="4869" width="15.7109375" customWidth="1"/>
    <col min="5121" max="5121" width="2.42578125" customWidth="1"/>
    <col min="5122" max="5122" width="20.42578125" customWidth="1"/>
    <col min="5123" max="5125" width="15.7109375" customWidth="1"/>
    <col min="5377" max="5377" width="2.42578125" customWidth="1"/>
    <col min="5378" max="5378" width="20.42578125" customWidth="1"/>
    <col min="5379" max="5381" width="15.7109375" customWidth="1"/>
    <col min="5633" max="5633" width="2.42578125" customWidth="1"/>
    <col min="5634" max="5634" width="20.42578125" customWidth="1"/>
    <col min="5635" max="5637" width="15.7109375" customWidth="1"/>
    <col min="5889" max="5889" width="2.42578125" customWidth="1"/>
    <col min="5890" max="5890" width="20.42578125" customWidth="1"/>
    <col min="5891" max="5893" width="15.7109375" customWidth="1"/>
    <col min="6145" max="6145" width="2.42578125" customWidth="1"/>
    <col min="6146" max="6146" width="20.42578125" customWidth="1"/>
    <col min="6147" max="6149" width="15.7109375" customWidth="1"/>
    <col min="6401" max="6401" width="2.42578125" customWidth="1"/>
    <col min="6402" max="6402" width="20.42578125" customWidth="1"/>
    <col min="6403" max="6405" width="15.7109375" customWidth="1"/>
    <col min="6657" max="6657" width="2.42578125" customWidth="1"/>
    <col min="6658" max="6658" width="20.42578125" customWidth="1"/>
    <col min="6659" max="6661" width="15.7109375" customWidth="1"/>
    <col min="6913" max="6913" width="2.42578125" customWidth="1"/>
    <col min="6914" max="6914" width="20.42578125" customWidth="1"/>
    <col min="6915" max="6917" width="15.7109375" customWidth="1"/>
    <col min="7169" max="7169" width="2.42578125" customWidth="1"/>
    <col min="7170" max="7170" width="20.42578125" customWidth="1"/>
    <col min="7171" max="7173" width="15.7109375" customWidth="1"/>
    <col min="7425" max="7425" width="2.42578125" customWidth="1"/>
    <col min="7426" max="7426" width="20.42578125" customWidth="1"/>
    <col min="7427" max="7429" width="15.7109375" customWidth="1"/>
    <col min="7681" max="7681" width="2.42578125" customWidth="1"/>
    <col min="7682" max="7682" width="20.42578125" customWidth="1"/>
    <col min="7683" max="7685" width="15.7109375" customWidth="1"/>
    <col min="7937" max="7937" width="2.42578125" customWidth="1"/>
    <col min="7938" max="7938" width="20.42578125" customWidth="1"/>
    <col min="7939" max="7941" width="15.7109375" customWidth="1"/>
    <col min="8193" max="8193" width="2.42578125" customWidth="1"/>
    <col min="8194" max="8194" width="20.42578125" customWidth="1"/>
    <col min="8195" max="8197" width="15.7109375" customWidth="1"/>
    <col min="8449" max="8449" width="2.42578125" customWidth="1"/>
    <col min="8450" max="8450" width="20.42578125" customWidth="1"/>
    <col min="8451" max="8453" width="15.7109375" customWidth="1"/>
    <col min="8705" max="8705" width="2.42578125" customWidth="1"/>
    <col min="8706" max="8706" width="20.42578125" customWidth="1"/>
    <col min="8707" max="8709" width="15.7109375" customWidth="1"/>
    <col min="8961" max="8961" width="2.42578125" customWidth="1"/>
    <col min="8962" max="8962" width="20.42578125" customWidth="1"/>
    <col min="8963" max="8965" width="15.7109375" customWidth="1"/>
    <col min="9217" max="9217" width="2.42578125" customWidth="1"/>
    <col min="9218" max="9218" width="20.42578125" customWidth="1"/>
    <col min="9219" max="9221" width="15.7109375" customWidth="1"/>
    <col min="9473" max="9473" width="2.42578125" customWidth="1"/>
    <col min="9474" max="9474" width="20.42578125" customWidth="1"/>
    <col min="9475" max="9477" width="15.7109375" customWidth="1"/>
    <col min="9729" max="9729" width="2.42578125" customWidth="1"/>
    <col min="9730" max="9730" width="20.42578125" customWidth="1"/>
    <col min="9731" max="9733" width="15.7109375" customWidth="1"/>
    <col min="9985" max="9985" width="2.42578125" customWidth="1"/>
    <col min="9986" max="9986" width="20.42578125" customWidth="1"/>
    <col min="9987" max="9989" width="15.7109375" customWidth="1"/>
    <col min="10241" max="10241" width="2.42578125" customWidth="1"/>
    <col min="10242" max="10242" width="20.42578125" customWidth="1"/>
    <col min="10243" max="10245" width="15.7109375" customWidth="1"/>
    <col min="10497" max="10497" width="2.42578125" customWidth="1"/>
    <col min="10498" max="10498" width="20.42578125" customWidth="1"/>
    <col min="10499" max="10501" width="15.7109375" customWidth="1"/>
    <col min="10753" max="10753" width="2.42578125" customWidth="1"/>
    <col min="10754" max="10754" width="20.42578125" customWidth="1"/>
    <col min="10755" max="10757" width="15.7109375" customWidth="1"/>
    <col min="11009" max="11009" width="2.42578125" customWidth="1"/>
    <col min="11010" max="11010" width="20.42578125" customWidth="1"/>
    <col min="11011" max="11013" width="15.7109375" customWidth="1"/>
    <col min="11265" max="11265" width="2.42578125" customWidth="1"/>
    <col min="11266" max="11266" width="20.42578125" customWidth="1"/>
    <col min="11267" max="11269" width="15.7109375" customWidth="1"/>
    <col min="11521" max="11521" width="2.42578125" customWidth="1"/>
    <col min="11522" max="11522" width="20.42578125" customWidth="1"/>
    <col min="11523" max="11525" width="15.7109375" customWidth="1"/>
    <col min="11777" max="11777" width="2.42578125" customWidth="1"/>
    <col min="11778" max="11778" width="20.42578125" customWidth="1"/>
    <col min="11779" max="11781" width="15.7109375" customWidth="1"/>
    <col min="12033" max="12033" width="2.42578125" customWidth="1"/>
    <col min="12034" max="12034" width="20.42578125" customWidth="1"/>
    <col min="12035" max="12037" width="15.7109375" customWidth="1"/>
    <col min="12289" max="12289" width="2.42578125" customWidth="1"/>
    <col min="12290" max="12290" width="20.42578125" customWidth="1"/>
    <col min="12291" max="12293" width="15.7109375" customWidth="1"/>
    <col min="12545" max="12545" width="2.42578125" customWidth="1"/>
    <col min="12546" max="12546" width="20.42578125" customWidth="1"/>
    <col min="12547" max="12549" width="15.7109375" customWidth="1"/>
    <col min="12801" max="12801" width="2.42578125" customWidth="1"/>
    <col min="12802" max="12802" width="20.42578125" customWidth="1"/>
    <col min="12803" max="12805" width="15.7109375" customWidth="1"/>
    <col min="13057" max="13057" width="2.42578125" customWidth="1"/>
    <col min="13058" max="13058" width="20.42578125" customWidth="1"/>
    <col min="13059" max="13061" width="15.7109375" customWidth="1"/>
    <col min="13313" max="13313" width="2.42578125" customWidth="1"/>
    <col min="13314" max="13314" width="20.42578125" customWidth="1"/>
    <col min="13315" max="13317" width="15.7109375" customWidth="1"/>
    <col min="13569" max="13569" width="2.42578125" customWidth="1"/>
    <col min="13570" max="13570" width="20.42578125" customWidth="1"/>
    <col min="13571" max="13573" width="15.7109375" customWidth="1"/>
    <col min="13825" max="13825" width="2.42578125" customWidth="1"/>
    <col min="13826" max="13826" width="20.42578125" customWidth="1"/>
    <col min="13827" max="13829" width="15.7109375" customWidth="1"/>
    <col min="14081" max="14081" width="2.42578125" customWidth="1"/>
    <col min="14082" max="14082" width="20.42578125" customWidth="1"/>
    <col min="14083" max="14085" width="15.7109375" customWidth="1"/>
    <col min="14337" max="14337" width="2.42578125" customWidth="1"/>
    <col min="14338" max="14338" width="20.42578125" customWidth="1"/>
    <col min="14339" max="14341" width="15.7109375" customWidth="1"/>
    <col min="14593" max="14593" width="2.42578125" customWidth="1"/>
    <col min="14594" max="14594" width="20.42578125" customWidth="1"/>
    <col min="14595" max="14597" width="15.7109375" customWidth="1"/>
    <col min="14849" max="14849" width="2.42578125" customWidth="1"/>
    <col min="14850" max="14850" width="20.42578125" customWidth="1"/>
    <col min="14851" max="14853" width="15.7109375" customWidth="1"/>
    <col min="15105" max="15105" width="2.42578125" customWidth="1"/>
    <col min="15106" max="15106" width="20.42578125" customWidth="1"/>
    <col min="15107" max="15109" width="15.7109375" customWidth="1"/>
    <col min="15361" max="15361" width="2.42578125" customWidth="1"/>
    <col min="15362" max="15362" width="20.42578125" customWidth="1"/>
    <col min="15363" max="15365" width="15.7109375" customWidth="1"/>
    <col min="15617" max="15617" width="2.42578125" customWidth="1"/>
    <col min="15618" max="15618" width="20.42578125" customWidth="1"/>
    <col min="15619" max="15621" width="15.7109375" customWidth="1"/>
    <col min="15873" max="15873" width="2.42578125" customWidth="1"/>
    <col min="15874" max="15874" width="20.42578125" customWidth="1"/>
    <col min="15875" max="15877" width="15.7109375" customWidth="1"/>
    <col min="16129" max="16129" width="2.4257812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30" thickTop="1" thickBot="1" x14ac:dyDescent="0.5">
      <c r="B2" s="136" t="s">
        <v>123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2:13" ht="16.5" thickTop="1" thickBot="1" x14ac:dyDescent="0.3"/>
    <row r="4" spans="2:13" ht="46.5" thickTop="1" thickBot="1" x14ac:dyDescent="0.3">
      <c r="B4" s="96" t="s">
        <v>70</v>
      </c>
      <c r="C4" s="97" t="s">
        <v>81</v>
      </c>
      <c r="D4" s="97" t="s">
        <v>82</v>
      </c>
      <c r="E4" s="98" t="s">
        <v>83</v>
      </c>
    </row>
    <row r="5" spans="2:13" ht="16.5" thickTop="1" thickBot="1" x14ac:dyDescent="0.3">
      <c r="B5" s="99" t="s">
        <v>20</v>
      </c>
      <c r="C5" s="100">
        <f>'celoroční sled. 2015'!F14</f>
        <v>1070</v>
      </c>
      <c r="D5" s="101">
        <f>'celoroční sled. 2015'!G14</f>
        <v>1066</v>
      </c>
      <c r="E5" s="102">
        <f>D5/C5</f>
        <v>0.99626168224299061</v>
      </c>
    </row>
    <row r="6" spans="2:13" ht="16.5" thickTop="1" thickBot="1" x14ac:dyDescent="0.3">
      <c r="B6" s="99" t="s">
        <v>74</v>
      </c>
      <c r="C6" s="101">
        <f>'celoroční sled. 2015'!F15</f>
        <v>4769</v>
      </c>
      <c r="D6" s="101">
        <f>'celoroční sled. 2015'!G15</f>
        <v>0</v>
      </c>
      <c r="E6" s="103">
        <f t="shared" ref="E6:E16" si="0">D6/C6</f>
        <v>0</v>
      </c>
      <c r="G6" s="104"/>
    </row>
    <row r="7" spans="2:13" ht="16.5" thickTop="1" thickBot="1" x14ac:dyDescent="0.3">
      <c r="B7" s="99" t="s">
        <v>75</v>
      </c>
      <c r="C7" s="101">
        <f>'celoroční sled. 2015'!F16</f>
        <v>1777</v>
      </c>
      <c r="D7" s="101">
        <f>'celoroční sled. 2015'!G16</f>
        <v>0</v>
      </c>
      <c r="E7" s="103">
        <f t="shared" si="0"/>
        <v>0</v>
      </c>
    </row>
    <row r="8" spans="2:13" ht="16.5" thickTop="1" thickBot="1" x14ac:dyDescent="0.3">
      <c r="B8" s="99" t="s">
        <v>23</v>
      </c>
      <c r="C8" s="101">
        <f>'celoroční sled. 2015'!F17</f>
        <v>5161</v>
      </c>
      <c r="D8" s="101">
        <f>'celoroční sled. 2015'!G17</f>
        <v>36</v>
      </c>
      <c r="E8" s="103">
        <f t="shared" si="0"/>
        <v>6.9753923658205774E-3</v>
      </c>
    </row>
    <row r="9" spans="2:13" ht="16.5" thickTop="1" thickBot="1" x14ac:dyDescent="0.3">
      <c r="B9" s="99" t="s">
        <v>24</v>
      </c>
      <c r="C9" s="101">
        <f>'celoroční sled. 2015'!F18</f>
        <v>7909</v>
      </c>
      <c r="D9" s="101">
        <f>'celoroční sled. 2015'!G18</f>
        <v>3702</v>
      </c>
      <c r="E9" s="103">
        <f t="shared" si="0"/>
        <v>0.4680743456821343</v>
      </c>
    </row>
    <row r="10" spans="2:13" ht="16.5" thickTop="1" thickBot="1" x14ac:dyDescent="0.3">
      <c r="B10" s="99" t="s">
        <v>25</v>
      </c>
      <c r="C10" s="101">
        <f>'celoroční sled. 2015'!F19</f>
        <v>8567</v>
      </c>
      <c r="D10" s="101">
        <f>'celoroční sled. 2015'!G19</f>
        <v>5848</v>
      </c>
      <c r="E10" s="103">
        <f t="shared" si="0"/>
        <v>0.68261935333255519</v>
      </c>
    </row>
    <row r="11" spans="2:13" ht="16.5" thickTop="1" thickBot="1" x14ac:dyDescent="0.3">
      <c r="B11" s="99" t="s">
        <v>26</v>
      </c>
      <c r="C11" s="101">
        <f>'celoroční sled. 2015'!F20</f>
        <v>1240</v>
      </c>
      <c r="D11" s="101">
        <f>'celoroční sled. 2015'!G20</f>
        <v>503</v>
      </c>
      <c r="E11" s="103">
        <f t="shared" si="0"/>
        <v>0.40564516129032258</v>
      </c>
    </row>
    <row r="12" spans="2:13" ht="16.5" thickTop="1" thickBot="1" x14ac:dyDescent="0.3">
      <c r="B12" s="99" t="s">
        <v>27</v>
      </c>
      <c r="C12" s="101">
        <f>'celoroční sled. 2015'!F21</f>
        <v>6839</v>
      </c>
      <c r="D12" s="101">
        <f>'celoroční sled. 2015'!G21</f>
        <v>1236</v>
      </c>
      <c r="E12" s="103">
        <f t="shared" si="0"/>
        <v>0.18072817663401081</v>
      </c>
    </row>
    <row r="13" spans="2:13" ht="16.5" thickTop="1" thickBot="1" x14ac:dyDescent="0.3">
      <c r="B13" s="99" t="s">
        <v>28</v>
      </c>
      <c r="C13" s="101">
        <f>'celoroční sled. 2015'!F22</f>
        <v>5651</v>
      </c>
      <c r="D13" s="101">
        <f>'celoroční sled. 2015'!G22</f>
        <v>2322</v>
      </c>
      <c r="E13" s="103">
        <f t="shared" si="0"/>
        <v>0.41090072553530349</v>
      </c>
    </row>
    <row r="14" spans="2:13" ht="16.5" thickTop="1" thickBot="1" x14ac:dyDescent="0.3">
      <c r="B14" s="99" t="s">
        <v>29</v>
      </c>
      <c r="C14" s="101">
        <f>'celoroční sled. 2015'!F23</f>
        <v>2162</v>
      </c>
      <c r="D14" s="101">
        <f>'celoroční sled. 2015'!G23</f>
        <v>1919</v>
      </c>
      <c r="E14" s="103">
        <f t="shared" si="0"/>
        <v>0.88760407030527289</v>
      </c>
    </row>
    <row r="15" spans="2:13" ht="16.5" thickTop="1" thickBot="1" x14ac:dyDescent="0.3">
      <c r="B15" s="105" t="s">
        <v>30</v>
      </c>
      <c r="C15" s="106">
        <f>'celoroční sled. 2015'!F24</f>
        <v>12172</v>
      </c>
      <c r="D15" s="106">
        <f>'celoroční sled. 2015'!G24</f>
        <v>6194</v>
      </c>
      <c r="E15" s="107">
        <f t="shared" si="0"/>
        <v>0.50887282287216562</v>
      </c>
    </row>
    <row r="16" spans="2:13" ht="16.5" thickTop="1" thickBot="1" x14ac:dyDescent="0.3">
      <c r="B16" s="108" t="s">
        <v>76</v>
      </c>
      <c r="C16" s="109">
        <f>SUM(C5:C15)</f>
        <v>57317</v>
      </c>
      <c r="D16" s="109">
        <f>SUM(D5:D15)</f>
        <v>22826</v>
      </c>
      <c r="E16" s="110">
        <f t="shared" si="0"/>
        <v>0.39824135945705463</v>
      </c>
    </row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D5" sqref="D5:D15"/>
    </sheetView>
  </sheetViews>
  <sheetFormatPr defaultRowHeight="15" x14ac:dyDescent="0.25"/>
  <cols>
    <col min="1" max="1" width="1.7109375" customWidth="1"/>
    <col min="2" max="2" width="20.42578125" customWidth="1"/>
    <col min="3" max="5" width="15.7109375" customWidth="1"/>
    <col min="257" max="257" width="1.7109375" customWidth="1"/>
    <col min="258" max="258" width="20.42578125" customWidth="1"/>
    <col min="259" max="261" width="15.7109375" customWidth="1"/>
    <col min="513" max="513" width="1.7109375" customWidth="1"/>
    <col min="514" max="514" width="20.42578125" customWidth="1"/>
    <col min="515" max="517" width="15.7109375" customWidth="1"/>
    <col min="769" max="769" width="1.7109375" customWidth="1"/>
    <col min="770" max="770" width="20.42578125" customWidth="1"/>
    <col min="771" max="773" width="15.7109375" customWidth="1"/>
    <col min="1025" max="1025" width="1.7109375" customWidth="1"/>
    <col min="1026" max="1026" width="20.42578125" customWidth="1"/>
    <col min="1027" max="1029" width="15.7109375" customWidth="1"/>
    <col min="1281" max="1281" width="1.7109375" customWidth="1"/>
    <col min="1282" max="1282" width="20.42578125" customWidth="1"/>
    <col min="1283" max="1285" width="15.7109375" customWidth="1"/>
    <col min="1537" max="1537" width="1.7109375" customWidth="1"/>
    <col min="1538" max="1538" width="20.42578125" customWidth="1"/>
    <col min="1539" max="1541" width="15.7109375" customWidth="1"/>
    <col min="1793" max="1793" width="1.7109375" customWidth="1"/>
    <col min="1794" max="1794" width="20.42578125" customWidth="1"/>
    <col min="1795" max="1797" width="15.7109375" customWidth="1"/>
    <col min="2049" max="2049" width="1.7109375" customWidth="1"/>
    <col min="2050" max="2050" width="20.42578125" customWidth="1"/>
    <col min="2051" max="2053" width="15.7109375" customWidth="1"/>
    <col min="2305" max="2305" width="1.7109375" customWidth="1"/>
    <col min="2306" max="2306" width="20.42578125" customWidth="1"/>
    <col min="2307" max="2309" width="15.7109375" customWidth="1"/>
    <col min="2561" max="2561" width="1.7109375" customWidth="1"/>
    <col min="2562" max="2562" width="20.42578125" customWidth="1"/>
    <col min="2563" max="2565" width="15.7109375" customWidth="1"/>
    <col min="2817" max="2817" width="1.7109375" customWidth="1"/>
    <col min="2818" max="2818" width="20.42578125" customWidth="1"/>
    <col min="2819" max="2821" width="15.7109375" customWidth="1"/>
    <col min="3073" max="3073" width="1.7109375" customWidth="1"/>
    <col min="3074" max="3074" width="20.42578125" customWidth="1"/>
    <col min="3075" max="3077" width="15.7109375" customWidth="1"/>
    <col min="3329" max="3329" width="1.7109375" customWidth="1"/>
    <col min="3330" max="3330" width="20.42578125" customWidth="1"/>
    <col min="3331" max="3333" width="15.7109375" customWidth="1"/>
    <col min="3585" max="3585" width="1.7109375" customWidth="1"/>
    <col min="3586" max="3586" width="20.42578125" customWidth="1"/>
    <col min="3587" max="3589" width="15.7109375" customWidth="1"/>
    <col min="3841" max="3841" width="1.7109375" customWidth="1"/>
    <col min="3842" max="3842" width="20.42578125" customWidth="1"/>
    <col min="3843" max="3845" width="15.7109375" customWidth="1"/>
    <col min="4097" max="4097" width="1.7109375" customWidth="1"/>
    <col min="4098" max="4098" width="20.42578125" customWidth="1"/>
    <col min="4099" max="4101" width="15.7109375" customWidth="1"/>
    <col min="4353" max="4353" width="1.7109375" customWidth="1"/>
    <col min="4354" max="4354" width="20.42578125" customWidth="1"/>
    <col min="4355" max="4357" width="15.7109375" customWidth="1"/>
    <col min="4609" max="4609" width="1.7109375" customWidth="1"/>
    <col min="4610" max="4610" width="20.42578125" customWidth="1"/>
    <col min="4611" max="4613" width="15.7109375" customWidth="1"/>
    <col min="4865" max="4865" width="1.7109375" customWidth="1"/>
    <col min="4866" max="4866" width="20.42578125" customWidth="1"/>
    <col min="4867" max="4869" width="15.7109375" customWidth="1"/>
    <col min="5121" max="5121" width="1.7109375" customWidth="1"/>
    <col min="5122" max="5122" width="20.42578125" customWidth="1"/>
    <col min="5123" max="5125" width="15.7109375" customWidth="1"/>
    <col min="5377" max="5377" width="1.7109375" customWidth="1"/>
    <col min="5378" max="5378" width="20.42578125" customWidth="1"/>
    <col min="5379" max="5381" width="15.7109375" customWidth="1"/>
    <col min="5633" max="5633" width="1.7109375" customWidth="1"/>
    <col min="5634" max="5634" width="20.42578125" customWidth="1"/>
    <col min="5635" max="5637" width="15.7109375" customWidth="1"/>
    <col min="5889" max="5889" width="1.7109375" customWidth="1"/>
    <col min="5890" max="5890" width="20.42578125" customWidth="1"/>
    <col min="5891" max="5893" width="15.7109375" customWidth="1"/>
    <col min="6145" max="6145" width="1.7109375" customWidth="1"/>
    <col min="6146" max="6146" width="20.42578125" customWidth="1"/>
    <col min="6147" max="6149" width="15.7109375" customWidth="1"/>
    <col min="6401" max="6401" width="1.7109375" customWidth="1"/>
    <col min="6402" max="6402" width="20.42578125" customWidth="1"/>
    <col min="6403" max="6405" width="15.7109375" customWidth="1"/>
    <col min="6657" max="6657" width="1.7109375" customWidth="1"/>
    <col min="6658" max="6658" width="20.42578125" customWidth="1"/>
    <col min="6659" max="6661" width="15.7109375" customWidth="1"/>
    <col min="6913" max="6913" width="1.7109375" customWidth="1"/>
    <col min="6914" max="6914" width="20.42578125" customWidth="1"/>
    <col min="6915" max="6917" width="15.7109375" customWidth="1"/>
    <col min="7169" max="7169" width="1.7109375" customWidth="1"/>
    <col min="7170" max="7170" width="20.42578125" customWidth="1"/>
    <col min="7171" max="7173" width="15.7109375" customWidth="1"/>
    <col min="7425" max="7425" width="1.7109375" customWidth="1"/>
    <col min="7426" max="7426" width="20.42578125" customWidth="1"/>
    <col min="7427" max="7429" width="15.7109375" customWidth="1"/>
    <col min="7681" max="7681" width="1.7109375" customWidth="1"/>
    <col min="7682" max="7682" width="20.42578125" customWidth="1"/>
    <col min="7683" max="7685" width="15.7109375" customWidth="1"/>
    <col min="7937" max="7937" width="1.7109375" customWidth="1"/>
    <col min="7938" max="7938" width="20.42578125" customWidth="1"/>
    <col min="7939" max="7941" width="15.7109375" customWidth="1"/>
    <col min="8193" max="8193" width="1.7109375" customWidth="1"/>
    <col min="8194" max="8194" width="20.42578125" customWidth="1"/>
    <col min="8195" max="8197" width="15.7109375" customWidth="1"/>
    <col min="8449" max="8449" width="1.7109375" customWidth="1"/>
    <col min="8450" max="8450" width="20.42578125" customWidth="1"/>
    <col min="8451" max="8453" width="15.7109375" customWidth="1"/>
    <col min="8705" max="8705" width="1.7109375" customWidth="1"/>
    <col min="8706" max="8706" width="20.42578125" customWidth="1"/>
    <col min="8707" max="8709" width="15.7109375" customWidth="1"/>
    <col min="8961" max="8961" width="1.7109375" customWidth="1"/>
    <col min="8962" max="8962" width="20.42578125" customWidth="1"/>
    <col min="8963" max="8965" width="15.7109375" customWidth="1"/>
    <col min="9217" max="9217" width="1.7109375" customWidth="1"/>
    <col min="9218" max="9218" width="20.42578125" customWidth="1"/>
    <col min="9219" max="9221" width="15.7109375" customWidth="1"/>
    <col min="9473" max="9473" width="1.7109375" customWidth="1"/>
    <col min="9474" max="9474" width="20.42578125" customWidth="1"/>
    <col min="9475" max="9477" width="15.7109375" customWidth="1"/>
    <col min="9729" max="9729" width="1.7109375" customWidth="1"/>
    <col min="9730" max="9730" width="20.42578125" customWidth="1"/>
    <col min="9731" max="9733" width="15.7109375" customWidth="1"/>
    <col min="9985" max="9985" width="1.7109375" customWidth="1"/>
    <col min="9986" max="9986" width="20.42578125" customWidth="1"/>
    <col min="9987" max="9989" width="15.7109375" customWidth="1"/>
    <col min="10241" max="10241" width="1.7109375" customWidth="1"/>
    <col min="10242" max="10242" width="20.42578125" customWidth="1"/>
    <col min="10243" max="10245" width="15.7109375" customWidth="1"/>
    <col min="10497" max="10497" width="1.7109375" customWidth="1"/>
    <col min="10498" max="10498" width="20.42578125" customWidth="1"/>
    <col min="10499" max="10501" width="15.7109375" customWidth="1"/>
    <col min="10753" max="10753" width="1.7109375" customWidth="1"/>
    <col min="10754" max="10754" width="20.42578125" customWidth="1"/>
    <col min="10755" max="10757" width="15.7109375" customWidth="1"/>
    <col min="11009" max="11009" width="1.7109375" customWidth="1"/>
    <col min="11010" max="11010" width="20.42578125" customWidth="1"/>
    <col min="11011" max="11013" width="15.7109375" customWidth="1"/>
    <col min="11265" max="11265" width="1.7109375" customWidth="1"/>
    <col min="11266" max="11266" width="20.42578125" customWidth="1"/>
    <col min="11267" max="11269" width="15.7109375" customWidth="1"/>
    <col min="11521" max="11521" width="1.7109375" customWidth="1"/>
    <col min="11522" max="11522" width="20.42578125" customWidth="1"/>
    <col min="11523" max="11525" width="15.7109375" customWidth="1"/>
    <col min="11777" max="11777" width="1.7109375" customWidth="1"/>
    <col min="11778" max="11778" width="20.42578125" customWidth="1"/>
    <col min="11779" max="11781" width="15.7109375" customWidth="1"/>
    <col min="12033" max="12033" width="1.7109375" customWidth="1"/>
    <col min="12034" max="12034" width="20.42578125" customWidth="1"/>
    <col min="12035" max="12037" width="15.7109375" customWidth="1"/>
    <col min="12289" max="12289" width="1.7109375" customWidth="1"/>
    <col min="12290" max="12290" width="20.42578125" customWidth="1"/>
    <col min="12291" max="12293" width="15.7109375" customWidth="1"/>
    <col min="12545" max="12545" width="1.7109375" customWidth="1"/>
    <col min="12546" max="12546" width="20.42578125" customWidth="1"/>
    <col min="12547" max="12549" width="15.7109375" customWidth="1"/>
    <col min="12801" max="12801" width="1.7109375" customWidth="1"/>
    <col min="12802" max="12802" width="20.42578125" customWidth="1"/>
    <col min="12803" max="12805" width="15.7109375" customWidth="1"/>
    <col min="13057" max="13057" width="1.7109375" customWidth="1"/>
    <col min="13058" max="13058" width="20.42578125" customWidth="1"/>
    <col min="13059" max="13061" width="15.7109375" customWidth="1"/>
    <col min="13313" max="13313" width="1.7109375" customWidth="1"/>
    <col min="13314" max="13314" width="20.42578125" customWidth="1"/>
    <col min="13315" max="13317" width="15.7109375" customWidth="1"/>
    <col min="13569" max="13569" width="1.7109375" customWidth="1"/>
    <col min="13570" max="13570" width="20.42578125" customWidth="1"/>
    <col min="13571" max="13573" width="15.7109375" customWidth="1"/>
    <col min="13825" max="13825" width="1.7109375" customWidth="1"/>
    <col min="13826" max="13826" width="20.42578125" customWidth="1"/>
    <col min="13827" max="13829" width="15.7109375" customWidth="1"/>
    <col min="14081" max="14081" width="1.7109375" customWidth="1"/>
    <col min="14082" max="14082" width="20.42578125" customWidth="1"/>
    <col min="14083" max="14085" width="15.7109375" customWidth="1"/>
    <col min="14337" max="14337" width="1.7109375" customWidth="1"/>
    <col min="14338" max="14338" width="20.42578125" customWidth="1"/>
    <col min="14339" max="14341" width="15.7109375" customWidth="1"/>
    <col min="14593" max="14593" width="1.7109375" customWidth="1"/>
    <col min="14594" max="14594" width="20.42578125" customWidth="1"/>
    <col min="14595" max="14597" width="15.7109375" customWidth="1"/>
    <col min="14849" max="14849" width="1.7109375" customWidth="1"/>
    <col min="14850" max="14850" width="20.42578125" customWidth="1"/>
    <col min="14851" max="14853" width="15.7109375" customWidth="1"/>
    <col min="15105" max="15105" width="1.7109375" customWidth="1"/>
    <col min="15106" max="15106" width="20.42578125" customWidth="1"/>
    <col min="15107" max="15109" width="15.7109375" customWidth="1"/>
    <col min="15361" max="15361" width="1.7109375" customWidth="1"/>
    <col min="15362" max="15362" width="20.42578125" customWidth="1"/>
    <col min="15363" max="15365" width="15.7109375" customWidth="1"/>
    <col min="15617" max="15617" width="1.7109375" customWidth="1"/>
    <col min="15618" max="15618" width="20.42578125" customWidth="1"/>
    <col min="15619" max="15621" width="15.7109375" customWidth="1"/>
    <col min="15873" max="15873" width="1.7109375" customWidth="1"/>
    <col min="15874" max="15874" width="20.42578125" customWidth="1"/>
    <col min="15875" max="15877" width="15.7109375" customWidth="1"/>
    <col min="16129" max="16129" width="1.710937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46.5" thickTop="1" thickBot="1" x14ac:dyDescent="0.3">
      <c r="B4" s="96" t="s">
        <v>70</v>
      </c>
      <c r="C4" s="97" t="s">
        <v>71</v>
      </c>
      <c r="D4" s="97" t="s">
        <v>72</v>
      </c>
      <c r="E4" s="98" t="s">
        <v>73</v>
      </c>
    </row>
    <row r="5" spans="2:13" ht="16.5" thickTop="1" thickBot="1" x14ac:dyDescent="0.3">
      <c r="B5" s="99" t="s">
        <v>20</v>
      </c>
      <c r="C5" s="100">
        <f>'celoroční sled. 2015'!C14</f>
        <v>116</v>
      </c>
      <c r="D5" s="100">
        <f>'celoroční sled. 2015'!I14</f>
        <v>17</v>
      </c>
      <c r="E5" s="102">
        <f>D5/C5</f>
        <v>0.14655172413793102</v>
      </c>
    </row>
    <row r="6" spans="2:13" ht="16.5" thickTop="1" thickBot="1" x14ac:dyDescent="0.3">
      <c r="B6" s="99" t="s">
        <v>74</v>
      </c>
      <c r="C6" s="101">
        <f>'celoroční sled. 2015'!C15</f>
        <v>1318</v>
      </c>
      <c r="D6" s="101">
        <f>'celoroční sled. 2015'!I15</f>
        <v>0</v>
      </c>
      <c r="E6" s="103">
        <f t="shared" ref="E6:E16" si="0">D6/C6</f>
        <v>0</v>
      </c>
      <c r="G6" s="104"/>
    </row>
    <row r="7" spans="2:13" ht="16.5" thickTop="1" thickBot="1" x14ac:dyDescent="0.3">
      <c r="B7" s="99" t="s">
        <v>75</v>
      </c>
      <c r="C7" s="101">
        <f>'celoroční sled. 2015'!C16</f>
        <v>745</v>
      </c>
      <c r="D7" s="101">
        <f>'celoroční sled. 2015'!I16</f>
        <v>0</v>
      </c>
      <c r="E7" s="103">
        <f t="shared" si="0"/>
        <v>0</v>
      </c>
    </row>
    <row r="8" spans="2:13" ht="16.5" thickTop="1" thickBot="1" x14ac:dyDescent="0.3">
      <c r="B8" s="99" t="s">
        <v>23</v>
      </c>
      <c r="C8" s="101">
        <f>'celoroční sled. 2015'!C17</f>
        <v>1285</v>
      </c>
      <c r="D8" s="101">
        <f>'celoroční sled. 2015'!I17</f>
        <v>0</v>
      </c>
      <c r="E8" s="103">
        <f t="shared" si="0"/>
        <v>0</v>
      </c>
    </row>
    <row r="9" spans="2:13" ht="16.5" thickTop="1" thickBot="1" x14ac:dyDescent="0.3">
      <c r="B9" s="99" t="s">
        <v>24</v>
      </c>
      <c r="C9" s="101">
        <f>'celoroční sled. 2015'!C18</f>
        <v>1507</v>
      </c>
      <c r="D9" s="101">
        <f>'celoroční sled. 2015'!I18</f>
        <v>57</v>
      </c>
      <c r="E9" s="103">
        <f t="shared" si="0"/>
        <v>3.7823490378234903E-2</v>
      </c>
    </row>
    <row r="10" spans="2:13" ht="16.5" thickTop="1" thickBot="1" x14ac:dyDescent="0.3">
      <c r="B10" s="99" t="s">
        <v>25</v>
      </c>
      <c r="C10" s="101">
        <f>'celoroční sled. 2015'!C19</f>
        <v>1524</v>
      </c>
      <c r="D10" s="101">
        <f>'celoroční sled. 2015'!I19</f>
        <v>45</v>
      </c>
      <c r="E10" s="103">
        <f t="shared" si="0"/>
        <v>2.952755905511811E-2</v>
      </c>
    </row>
    <row r="11" spans="2:13" ht="16.5" thickTop="1" thickBot="1" x14ac:dyDescent="0.3">
      <c r="B11" s="99" t="s">
        <v>26</v>
      </c>
      <c r="C11" s="101">
        <f>'celoroční sled. 2015'!C20</f>
        <v>589</v>
      </c>
      <c r="D11" s="101">
        <f>'celoroční sled. 2015'!I20</f>
        <v>24</v>
      </c>
      <c r="E11" s="103">
        <f t="shared" si="0"/>
        <v>4.074702886247878E-2</v>
      </c>
    </row>
    <row r="12" spans="2:13" ht="16.5" thickTop="1" thickBot="1" x14ac:dyDescent="0.3">
      <c r="B12" s="99" t="s">
        <v>27</v>
      </c>
      <c r="C12" s="101">
        <f>'celoroční sled. 2015'!C21</f>
        <v>2006</v>
      </c>
      <c r="D12" s="101">
        <f>'celoroční sled. 2015'!I21</f>
        <v>39</v>
      </c>
      <c r="E12" s="103">
        <f t="shared" si="0"/>
        <v>1.9441674975074777E-2</v>
      </c>
    </row>
    <row r="13" spans="2:13" ht="16.5" thickTop="1" thickBot="1" x14ac:dyDescent="0.3">
      <c r="B13" s="99" t="s">
        <v>28</v>
      </c>
      <c r="C13" s="101">
        <f>'celoroční sled. 2015'!C22</f>
        <v>1312</v>
      </c>
      <c r="D13" s="101">
        <f>'celoroční sled. 2015'!I22</f>
        <v>48</v>
      </c>
      <c r="E13" s="103">
        <f t="shared" si="0"/>
        <v>3.6585365853658534E-2</v>
      </c>
    </row>
    <row r="14" spans="2:13" ht="16.5" thickTop="1" thickBot="1" x14ac:dyDescent="0.3">
      <c r="B14" s="99" t="s">
        <v>29</v>
      </c>
      <c r="C14" s="101">
        <f>'celoroční sled. 2015'!C23</f>
        <v>576</v>
      </c>
      <c r="D14" s="101">
        <f>'celoroční sled. 2015'!I23</f>
        <v>58</v>
      </c>
      <c r="E14" s="103">
        <f t="shared" si="0"/>
        <v>0.10069444444444445</v>
      </c>
    </row>
    <row r="15" spans="2:13" ht="16.5" thickTop="1" thickBot="1" x14ac:dyDescent="0.3">
      <c r="B15" s="105" t="s">
        <v>30</v>
      </c>
      <c r="C15" s="106">
        <f>'celoroční sled. 2015'!C24</f>
        <v>406</v>
      </c>
      <c r="D15" s="106">
        <f>'celoroční sled. 2015'!I24</f>
        <v>46</v>
      </c>
      <c r="E15" s="107">
        <f t="shared" si="0"/>
        <v>0.11330049261083744</v>
      </c>
    </row>
    <row r="16" spans="2:13" ht="16.5" thickTop="1" thickBot="1" x14ac:dyDescent="0.3">
      <c r="B16" s="108" t="s">
        <v>76</v>
      </c>
      <c r="C16" s="109">
        <f>SUM(C5:C15)</f>
        <v>11384</v>
      </c>
      <c r="D16" s="109">
        <f>SUM(D5:D15)</f>
        <v>334</v>
      </c>
      <c r="E16" s="110">
        <f t="shared" si="0"/>
        <v>2.9339423752635277E-2</v>
      </c>
    </row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B3" sqref="B3"/>
    </sheetView>
  </sheetViews>
  <sheetFormatPr defaultRowHeight="15" x14ac:dyDescent="0.25"/>
  <cols>
    <col min="1" max="1" width="2" customWidth="1"/>
    <col min="2" max="2" width="20.42578125" customWidth="1"/>
    <col min="3" max="5" width="15.7109375" customWidth="1"/>
    <col min="257" max="257" width="2" customWidth="1"/>
    <col min="258" max="258" width="20.42578125" customWidth="1"/>
    <col min="259" max="261" width="15.7109375" customWidth="1"/>
    <col min="513" max="513" width="2" customWidth="1"/>
    <col min="514" max="514" width="20.42578125" customWidth="1"/>
    <col min="515" max="517" width="15.7109375" customWidth="1"/>
    <col min="769" max="769" width="2" customWidth="1"/>
    <col min="770" max="770" width="20.42578125" customWidth="1"/>
    <col min="771" max="773" width="15.7109375" customWidth="1"/>
    <col min="1025" max="1025" width="2" customWidth="1"/>
    <col min="1026" max="1026" width="20.42578125" customWidth="1"/>
    <col min="1027" max="1029" width="15.7109375" customWidth="1"/>
    <col min="1281" max="1281" width="2" customWidth="1"/>
    <col min="1282" max="1282" width="20.42578125" customWidth="1"/>
    <col min="1283" max="1285" width="15.7109375" customWidth="1"/>
    <col min="1537" max="1537" width="2" customWidth="1"/>
    <col min="1538" max="1538" width="20.42578125" customWidth="1"/>
    <col min="1539" max="1541" width="15.7109375" customWidth="1"/>
    <col min="1793" max="1793" width="2" customWidth="1"/>
    <col min="1794" max="1794" width="20.42578125" customWidth="1"/>
    <col min="1795" max="1797" width="15.7109375" customWidth="1"/>
    <col min="2049" max="2049" width="2" customWidth="1"/>
    <col min="2050" max="2050" width="20.42578125" customWidth="1"/>
    <col min="2051" max="2053" width="15.7109375" customWidth="1"/>
    <col min="2305" max="2305" width="2" customWidth="1"/>
    <col min="2306" max="2306" width="20.42578125" customWidth="1"/>
    <col min="2307" max="2309" width="15.7109375" customWidth="1"/>
    <col min="2561" max="2561" width="2" customWidth="1"/>
    <col min="2562" max="2562" width="20.42578125" customWidth="1"/>
    <col min="2563" max="2565" width="15.7109375" customWidth="1"/>
    <col min="2817" max="2817" width="2" customWidth="1"/>
    <col min="2818" max="2818" width="20.42578125" customWidth="1"/>
    <col min="2819" max="2821" width="15.7109375" customWidth="1"/>
    <col min="3073" max="3073" width="2" customWidth="1"/>
    <col min="3074" max="3074" width="20.42578125" customWidth="1"/>
    <col min="3075" max="3077" width="15.7109375" customWidth="1"/>
    <col min="3329" max="3329" width="2" customWidth="1"/>
    <col min="3330" max="3330" width="20.42578125" customWidth="1"/>
    <col min="3331" max="3333" width="15.7109375" customWidth="1"/>
    <col min="3585" max="3585" width="2" customWidth="1"/>
    <col min="3586" max="3586" width="20.42578125" customWidth="1"/>
    <col min="3587" max="3589" width="15.7109375" customWidth="1"/>
    <col min="3841" max="3841" width="2" customWidth="1"/>
    <col min="3842" max="3842" width="20.42578125" customWidth="1"/>
    <col min="3843" max="3845" width="15.7109375" customWidth="1"/>
    <col min="4097" max="4097" width="2" customWidth="1"/>
    <col min="4098" max="4098" width="20.42578125" customWidth="1"/>
    <col min="4099" max="4101" width="15.7109375" customWidth="1"/>
    <col min="4353" max="4353" width="2" customWidth="1"/>
    <col min="4354" max="4354" width="20.42578125" customWidth="1"/>
    <col min="4355" max="4357" width="15.7109375" customWidth="1"/>
    <col min="4609" max="4609" width="2" customWidth="1"/>
    <col min="4610" max="4610" width="20.42578125" customWidth="1"/>
    <col min="4611" max="4613" width="15.7109375" customWidth="1"/>
    <col min="4865" max="4865" width="2" customWidth="1"/>
    <col min="4866" max="4866" width="20.42578125" customWidth="1"/>
    <col min="4867" max="4869" width="15.7109375" customWidth="1"/>
    <col min="5121" max="5121" width="2" customWidth="1"/>
    <col min="5122" max="5122" width="20.42578125" customWidth="1"/>
    <col min="5123" max="5125" width="15.7109375" customWidth="1"/>
    <col min="5377" max="5377" width="2" customWidth="1"/>
    <col min="5378" max="5378" width="20.42578125" customWidth="1"/>
    <col min="5379" max="5381" width="15.7109375" customWidth="1"/>
    <col min="5633" max="5633" width="2" customWidth="1"/>
    <col min="5634" max="5634" width="20.42578125" customWidth="1"/>
    <col min="5635" max="5637" width="15.7109375" customWidth="1"/>
    <col min="5889" max="5889" width="2" customWidth="1"/>
    <col min="5890" max="5890" width="20.42578125" customWidth="1"/>
    <col min="5891" max="5893" width="15.7109375" customWidth="1"/>
    <col min="6145" max="6145" width="2" customWidth="1"/>
    <col min="6146" max="6146" width="20.42578125" customWidth="1"/>
    <col min="6147" max="6149" width="15.7109375" customWidth="1"/>
    <col min="6401" max="6401" width="2" customWidth="1"/>
    <col min="6402" max="6402" width="20.42578125" customWidth="1"/>
    <col min="6403" max="6405" width="15.7109375" customWidth="1"/>
    <col min="6657" max="6657" width="2" customWidth="1"/>
    <col min="6658" max="6658" width="20.42578125" customWidth="1"/>
    <col min="6659" max="6661" width="15.7109375" customWidth="1"/>
    <col min="6913" max="6913" width="2" customWidth="1"/>
    <col min="6914" max="6914" width="20.42578125" customWidth="1"/>
    <col min="6915" max="6917" width="15.7109375" customWidth="1"/>
    <col min="7169" max="7169" width="2" customWidth="1"/>
    <col min="7170" max="7170" width="20.42578125" customWidth="1"/>
    <col min="7171" max="7173" width="15.7109375" customWidth="1"/>
    <col min="7425" max="7425" width="2" customWidth="1"/>
    <col min="7426" max="7426" width="20.42578125" customWidth="1"/>
    <col min="7427" max="7429" width="15.7109375" customWidth="1"/>
    <col min="7681" max="7681" width="2" customWidth="1"/>
    <col min="7682" max="7682" width="20.42578125" customWidth="1"/>
    <col min="7683" max="7685" width="15.7109375" customWidth="1"/>
    <col min="7937" max="7937" width="2" customWidth="1"/>
    <col min="7938" max="7938" width="20.42578125" customWidth="1"/>
    <col min="7939" max="7941" width="15.7109375" customWidth="1"/>
    <col min="8193" max="8193" width="2" customWidth="1"/>
    <col min="8194" max="8194" width="20.42578125" customWidth="1"/>
    <col min="8195" max="8197" width="15.7109375" customWidth="1"/>
    <col min="8449" max="8449" width="2" customWidth="1"/>
    <col min="8450" max="8450" width="20.42578125" customWidth="1"/>
    <col min="8451" max="8453" width="15.7109375" customWidth="1"/>
    <col min="8705" max="8705" width="2" customWidth="1"/>
    <col min="8706" max="8706" width="20.42578125" customWidth="1"/>
    <col min="8707" max="8709" width="15.7109375" customWidth="1"/>
    <col min="8961" max="8961" width="2" customWidth="1"/>
    <col min="8962" max="8962" width="20.42578125" customWidth="1"/>
    <col min="8963" max="8965" width="15.7109375" customWidth="1"/>
    <col min="9217" max="9217" width="2" customWidth="1"/>
    <col min="9218" max="9218" width="20.42578125" customWidth="1"/>
    <col min="9219" max="9221" width="15.7109375" customWidth="1"/>
    <col min="9473" max="9473" width="2" customWidth="1"/>
    <col min="9474" max="9474" width="20.42578125" customWidth="1"/>
    <col min="9475" max="9477" width="15.7109375" customWidth="1"/>
    <col min="9729" max="9729" width="2" customWidth="1"/>
    <col min="9730" max="9730" width="20.42578125" customWidth="1"/>
    <col min="9731" max="9733" width="15.7109375" customWidth="1"/>
    <col min="9985" max="9985" width="2" customWidth="1"/>
    <col min="9986" max="9986" width="20.42578125" customWidth="1"/>
    <col min="9987" max="9989" width="15.7109375" customWidth="1"/>
    <col min="10241" max="10241" width="2" customWidth="1"/>
    <col min="10242" max="10242" width="20.42578125" customWidth="1"/>
    <col min="10243" max="10245" width="15.7109375" customWidth="1"/>
    <col min="10497" max="10497" width="2" customWidth="1"/>
    <col min="10498" max="10498" width="20.42578125" customWidth="1"/>
    <col min="10499" max="10501" width="15.7109375" customWidth="1"/>
    <col min="10753" max="10753" width="2" customWidth="1"/>
    <col min="10754" max="10754" width="20.42578125" customWidth="1"/>
    <col min="10755" max="10757" width="15.7109375" customWidth="1"/>
    <col min="11009" max="11009" width="2" customWidth="1"/>
    <col min="11010" max="11010" width="20.42578125" customWidth="1"/>
    <col min="11011" max="11013" width="15.7109375" customWidth="1"/>
    <col min="11265" max="11265" width="2" customWidth="1"/>
    <col min="11266" max="11266" width="20.42578125" customWidth="1"/>
    <col min="11267" max="11269" width="15.7109375" customWidth="1"/>
    <col min="11521" max="11521" width="2" customWidth="1"/>
    <col min="11522" max="11522" width="20.42578125" customWidth="1"/>
    <col min="11523" max="11525" width="15.7109375" customWidth="1"/>
    <col min="11777" max="11777" width="2" customWidth="1"/>
    <col min="11778" max="11778" width="20.42578125" customWidth="1"/>
    <col min="11779" max="11781" width="15.7109375" customWidth="1"/>
    <col min="12033" max="12033" width="2" customWidth="1"/>
    <col min="12034" max="12034" width="20.42578125" customWidth="1"/>
    <col min="12035" max="12037" width="15.7109375" customWidth="1"/>
    <col min="12289" max="12289" width="2" customWidth="1"/>
    <col min="12290" max="12290" width="20.42578125" customWidth="1"/>
    <col min="12291" max="12293" width="15.7109375" customWidth="1"/>
    <col min="12545" max="12545" width="2" customWidth="1"/>
    <col min="12546" max="12546" width="20.42578125" customWidth="1"/>
    <col min="12547" max="12549" width="15.7109375" customWidth="1"/>
    <col min="12801" max="12801" width="2" customWidth="1"/>
    <col min="12802" max="12802" width="20.42578125" customWidth="1"/>
    <col min="12803" max="12805" width="15.7109375" customWidth="1"/>
    <col min="13057" max="13057" width="2" customWidth="1"/>
    <col min="13058" max="13058" width="20.42578125" customWidth="1"/>
    <col min="13059" max="13061" width="15.7109375" customWidth="1"/>
    <col min="13313" max="13313" width="2" customWidth="1"/>
    <col min="13314" max="13314" width="20.42578125" customWidth="1"/>
    <col min="13315" max="13317" width="15.7109375" customWidth="1"/>
    <col min="13569" max="13569" width="2" customWidth="1"/>
    <col min="13570" max="13570" width="20.42578125" customWidth="1"/>
    <col min="13571" max="13573" width="15.7109375" customWidth="1"/>
    <col min="13825" max="13825" width="2" customWidth="1"/>
    <col min="13826" max="13826" width="20.42578125" customWidth="1"/>
    <col min="13827" max="13829" width="15.7109375" customWidth="1"/>
    <col min="14081" max="14081" width="2" customWidth="1"/>
    <col min="14082" max="14082" width="20.42578125" customWidth="1"/>
    <col min="14083" max="14085" width="15.7109375" customWidth="1"/>
    <col min="14337" max="14337" width="2" customWidth="1"/>
    <col min="14338" max="14338" width="20.42578125" customWidth="1"/>
    <col min="14339" max="14341" width="15.7109375" customWidth="1"/>
    <col min="14593" max="14593" width="2" customWidth="1"/>
    <col min="14594" max="14594" width="20.42578125" customWidth="1"/>
    <col min="14595" max="14597" width="15.7109375" customWidth="1"/>
    <col min="14849" max="14849" width="2" customWidth="1"/>
    <col min="14850" max="14850" width="20.42578125" customWidth="1"/>
    <col min="14851" max="14853" width="15.7109375" customWidth="1"/>
    <col min="15105" max="15105" width="2" customWidth="1"/>
    <col min="15106" max="15106" width="20.42578125" customWidth="1"/>
    <col min="15107" max="15109" width="15.7109375" customWidth="1"/>
    <col min="15361" max="15361" width="2" customWidth="1"/>
    <col min="15362" max="15362" width="20.42578125" customWidth="1"/>
    <col min="15363" max="15365" width="15.7109375" customWidth="1"/>
    <col min="15617" max="15617" width="2" customWidth="1"/>
    <col min="15618" max="15618" width="20.42578125" customWidth="1"/>
    <col min="15619" max="15621" width="15.7109375" customWidth="1"/>
    <col min="15873" max="15873" width="2" customWidth="1"/>
    <col min="15874" max="15874" width="20.42578125" customWidth="1"/>
    <col min="15875" max="15877" width="15.7109375" customWidth="1"/>
    <col min="16129" max="16129" width="2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30" thickTop="1" thickBot="1" x14ac:dyDescent="0.5">
      <c r="B2" s="136" t="s">
        <v>128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2:13" ht="16.5" thickTop="1" thickBot="1" x14ac:dyDescent="0.3"/>
    <row r="4" spans="2:13" ht="61.5" thickTop="1" thickBot="1" x14ac:dyDescent="0.3">
      <c r="B4" s="96" t="s">
        <v>70</v>
      </c>
      <c r="C4" s="97" t="s">
        <v>77</v>
      </c>
      <c r="D4" s="97" t="s">
        <v>72</v>
      </c>
      <c r="E4" s="98" t="s">
        <v>78</v>
      </c>
    </row>
    <row r="5" spans="2:13" ht="16.5" thickTop="1" thickBot="1" x14ac:dyDescent="0.3">
      <c r="B5" s="99" t="s">
        <v>20</v>
      </c>
      <c r="C5" s="101">
        <f>'celoroční sled. 2015'!C14</f>
        <v>116</v>
      </c>
      <c r="D5" s="100">
        <f>'celoroční sled. 2015'!I14</f>
        <v>17</v>
      </c>
      <c r="E5" s="102">
        <f>D5/C5</f>
        <v>0.14655172413793102</v>
      </c>
    </row>
    <row r="6" spans="2:13" ht="16.5" thickTop="1" thickBot="1" x14ac:dyDescent="0.3">
      <c r="B6" s="99" t="s">
        <v>74</v>
      </c>
      <c r="C6" s="101">
        <f>'celoroční sled. 2015'!C15</f>
        <v>1318</v>
      </c>
      <c r="D6" s="101">
        <f>'celoroční sled. 2015'!I15</f>
        <v>0</v>
      </c>
      <c r="E6" s="103">
        <f t="shared" ref="E6:E16" si="0">D6/C6</f>
        <v>0</v>
      </c>
      <c r="G6" s="104"/>
    </row>
    <row r="7" spans="2:13" ht="16.5" thickTop="1" thickBot="1" x14ac:dyDescent="0.3">
      <c r="B7" s="99" t="s">
        <v>75</v>
      </c>
      <c r="C7" s="101">
        <f>'celoroční sled. 2015'!C16</f>
        <v>745</v>
      </c>
      <c r="D7" s="101">
        <f>'celoroční sled. 2015'!I16</f>
        <v>0</v>
      </c>
      <c r="E7" s="103">
        <f t="shared" si="0"/>
        <v>0</v>
      </c>
    </row>
    <row r="8" spans="2:13" ht="16.5" thickTop="1" thickBot="1" x14ac:dyDescent="0.3">
      <c r="B8" s="99" t="s">
        <v>23</v>
      </c>
      <c r="C8" s="101">
        <f>'celoroční sled. 2015'!C17</f>
        <v>1285</v>
      </c>
      <c r="D8" s="101">
        <f>'celoroční sled. 2015'!I17</f>
        <v>0</v>
      </c>
      <c r="E8" s="103">
        <f t="shared" si="0"/>
        <v>0</v>
      </c>
    </row>
    <row r="9" spans="2:13" ht="16.5" thickTop="1" thickBot="1" x14ac:dyDescent="0.3">
      <c r="B9" s="99" t="s">
        <v>24</v>
      </c>
      <c r="C9" s="101">
        <f>'celoroční sled. 2015'!C18</f>
        <v>1507</v>
      </c>
      <c r="D9" s="101">
        <f>'celoroční sled. 2015'!I18</f>
        <v>57</v>
      </c>
      <c r="E9" s="103">
        <f t="shared" si="0"/>
        <v>3.7823490378234903E-2</v>
      </c>
    </row>
    <row r="10" spans="2:13" ht="16.5" thickTop="1" thickBot="1" x14ac:dyDescent="0.3">
      <c r="B10" s="99" t="s">
        <v>25</v>
      </c>
      <c r="C10" s="101">
        <f>'celoroční sled. 2015'!C19</f>
        <v>1524</v>
      </c>
      <c r="D10" s="101">
        <f>'celoroční sled. 2015'!I19</f>
        <v>45</v>
      </c>
      <c r="E10" s="103">
        <f t="shared" si="0"/>
        <v>2.952755905511811E-2</v>
      </c>
    </row>
    <row r="11" spans="2:13" ht="16.5" thickTop="1" thickBot="1" x14ac:dyDescent="0.3">
      <c r="B11" s="99" t="s">
        <v>26</v>
      </c>
      <c r="C11" s="101">
        <f>'celoroční sled. 2015'!C20</f>
        <v>589</v>
      </c>
      <c r="D11" s="101">
        <f>'celoroční sled. 2015'!I20</f>
        <v>24</v>
      </c>
      <c r="E11" s="103">
        <f t="shared" si="0"/>
        <v>4.074702886247878E-2</v>
      </c>
    </row>
    <row r="12" spans="2:13" ht="16.5" thickTop="1" thickBot="1" x14ac:dyDescent="0.3">
      <c r="B12" s="99" t="s">
        <v>27</v>
      </c>
      <c r="C12" s="101">
        <f>'celoroční sled. 2015'!C21</f>
        <v>2006</v>
      </c>
      <c r="D12" s="101">
        <f>'celoroční sled. 2015'!I21</f>
        <v>39</v>
      </c>
      <c r="E12" s="103">
        <f t="shared" si="0"/>
        <v>1.9441674975074777E-2</v>
      </c>
    </row>
    <row r="13" spans="2:13" ht="16.5" thickTop="1" thickBot="1" x14ac:dyDescent="0.3">
      <c r="B13" s="99" t="s">
        <v>28</v>
      </c>
      <c r="C13" s="101">
        <f>'celoroční sled. 2015'!C22</f>
        <v>1312</v>
      </c>
      <c r="D13" s="101">
        <f>'celoroční sled. 2015'!I22</f>
        <v>48</v>
      </c>
      <c r="E13" s="103">
        <f t="shared" si="0"/>
        <v>3.6585365853658534E-2</v>
      </c>
    </row>
    <row r="14" spans="2:13" ht="16.5" thickTop="1" thickBot="1" x14ac:dyDescent="0.3">
      <c r="B14" s="99" t="s">
        <v>29</v>
      </c>
      <c r="C14" s="101">
        <f>'celoroční sled. 2015'!C23</f>
        <v>576</v>
      </c>
      <c r="D14" s="101">
        <f>'celoroční sled. 2015'!I23</f>
        <v>58</v>
      </c>
      <c r="E14" s="103">
        <f t="shared" si="0"/>
        <v>0.10069444444444445</v>
      </c>
    </row>
    <row r="15" spans="2:13" ht="16.5" thickTop="1" thickBot="1" x14ac:dyDescent="0.3">
      <c r="B15" s="105" t="s">
        <v>30</v>
      </c>
      <c r="C15" s="106">
        <f>'celoroční sled. 2015'!C24</f>
        <v>406</v>
      </c>
      <c r="D15" s="106">
        <f>'celoroční sled. 2015'!I24</f>
        <v>46</v>
      </c>
      <c r="E15" s="107">
        <f t="shared" si="0"/>
        <v>0.11330049261083744</v>
      </c>
    </row>
    <row r="16" spans="2:13" ht="16.5" thickTop="1" thickBot="1" x14ac:dyDescent="0.3">
      <c r="B16" s="108" t="s">
        <v>76</v>
      </c>
      <c r="C16" s="109">
        <f>SUM(C5:C15)</f>
        <v>11384</v>
      </c>
      <c r="D16" s="109">
        <f>SUM(D5:D15)</f>
        <v>334</v>
      </c>
      <c r="E16" s="110">
        <f t="shared" si="0"/>
        <v>2.9339423752635277E-2</v>
      </c>
    </row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9"/>
  <sheetViews>
    <sheetView workbookViewId="0">
      <selection activeCell="C19" sqref="C19"/>
    </sheetView>
  </sheetViews>
  <sheetFormatPr defaultRowHeight="15" x14ac:dyDescent="0.25"/>
  <cols>
    <col min="1" max="1" width="5.7109375" customWidth="1"/>
    <col min="2" max="2" width="20.42578125" customWidth="1"/>
    <col min="3" max="5" width="15.7109375" customWidth="1"/>
    <col min="257" max="257" width="5.7109375" customWidth="1"/>
    <col min="258" max="258" width="20.42578125" customWidth="1"/>
    <col min="259" max="261" width="15.7109375" customWidth="1"/>
    <col min="513" max="513" width="5.7109375" customWidth="1"/>
    <col min="514" max="514" width="20.42578125" customWidth="1"/>
    <col min="515" max="517" width="15.7109375" customWidth="1"/>
    <col min="769" max="769" width="5.7109375" customWidth="1"/>
    <col min="770" max="770" width="20.42578125" customWidth="1"/>
    <col min="771" max="773" width="15.7109375" customWidth="1"/>
    <col min="1025" max="1025" width="5.7109375" customWidth="1"/>
    <col min="1026" max="1026" width="20.42578125" customWidth="1"/>
    <col min="1027" max="1029" width="15.7109375" customWidth="1"/>
    <col min="1281" max="1281" width="5.7109375" customWidth="1"/>
    <col min="1282" max="1282" width="20.42578125" customWidth="1"/>
    <col min="1283" max="1285" width="15.7109375" customWidth="1"/>
    <col min="1537" max="1537" width="5.7109375" customWidth="1"/>
    <col min="1538" max="1538" width="20.42578125" customWidth="1"/>
    <col min="1539" max="1541" width="15.7109375" customWidth="1"/>
    <col min="1793" max="1793" width="5.7109375" customWidth="1"/>
    <col min="1794" max="1794" width="20.42578125" customWidth="1"/>
    <col min="1795" max="1797" width="15.7109375" customWidth="1"/>
    <col min="2049" max="2049" width="5.7109375" customWidth="1"/>
    <col min="2050" max="2050" width="20.42578125" customWidth="1"/>
    <col min="2051" max="2053" width="15.7109375" customWidth="1"/>
    <col min="2305" max="2305" width="5.7109375" customWidth="1"/>
    <col min="2306" max="2306" width="20.42578125" customWidth="1"/>
    <col min="2307" max="2309" width="15.7109375" customWidth="1"/>
    <col min="2561" max="2561" width="5.7109375" customWidth="1"/>
    <col min="2562" max="2562" width="20.42578125" customWidth="1"/>
    <col min="2563" max="2565" width="15.7109375" customWidth="1"/>
    <col min="2817" max="2817" width="5.7109375" customWidth="1"/>
    <col min="2818" max="2818" width="20.42578125" customWidth="1"/>
    <col min="2819" max="2821" width="15.7109375" customWidth="1"/>
    <col min="3073" max="3073" width="5.7109375" customWidth="1"/>
    <col min="3074" max="3074" width="20.42578125" customWidth="1"/>
    <col min="3075" max="3077" width="15.7109375" customWidth="1"/>
    <col min="3329" max="3329" width="5.7109375" customWidth="1"/>
    <col min="3330" max="3330" width="20.42578125" customWidth="1"/>
    <col min="3331" max="3333" width="15.7109375" customWidth="1"/>
    <col min="3585" max="3585" width="5.7109375" customWidth="1"/>
    <col min="3586" max="3586" width="20.42578125" customWidth="1"/>
    <col min="3587" max="3589" width="15.7109375" customWidth="1"/>
    <col min="3841" max="3841" width="5.7109375" customWidth="1"/>
    <col min="3842" max="3842" width="20.42578125" customWidth="1"/>
    <col min="3843" max="3845" width="15.7109375" customWidth="1"/>
    <col min="4097" max="4097" width="5.7109375" customWidth="1"/>
    <col min="4098" max="4098" width="20.42578125" customWidth="1"/>
    <col min="4099" max="4101" width="15.7109375" customWidth="1"/>
    <col min="4353" max="4353" width="5.7109375" customWidth="1"/>
    <col min="4354" max="4354" width="20.42578125" customWidth="1"/>
    <col min="4355" max="4357" width="15.7109375" customWidth="1"/>
    <col min="4609" max="4609" width="5.7109375" customWidth="1"/>
    <col min="4610" max="4610" width="20.42578125" customWidth="1"/>
    <col min="4611" max="4613" width="15.7109375" customWidth="1"/>
    <col min="4865" max="4865" width="5.7109375" customWidth="1"/>
    <col min="4866" max="4866" width="20.42578125" customWidth="1"/>
    <col min="4867" max="4869" width="15.7109375" customWidth="1"/>
    <col min="5121" max="5121" width="5.7109375" customWidth="1"/>
    <col min="5122" max="5122" width="20.42578125" customWidth="1"/>
    <col min="5123" max="5125" width="15.7109375" customWidth="1"/>
    <col min="5377" max="5377" width="5.7109375" customWidth="1"/>
    <col min="5378" max="5378" width="20.42578125" customWidth="1"/>
    <col min="5379" max="5381" width="15.7109375" customWidth="1"/>
    <col min="5633" max="5633" width="5.7109375" customWidth="1"/>
    <col min="5634" max="5634" width="20.42578125" customWidth="1"/>
    <col min="5635" max="5637" width="15.7109375" customWidth="1"/>
    <col min="5889" max="5889" width="5.7109375" customWidth="1"/>
    <col min="5890" max="5890" width="20.42578125" customWidth="1"/>
    <col min="5891" max="5893" width="15.7109375" customWidth="1"/>
    <col min="6145" max="6145" width="5.7109375" customWidth="1"/>
    <col min="6146" max="6146" width="20.42578125" customWidth="1"/>
    <col min="6147" max="6149" width="15.7109375" customWidth="1"/>
    <col min="6401" max="6401" width="5.7109375" customWidth="1"/>
    <col min="6402" max="6402" width="20.42578125" customWidth="1"/>
    <col min="6403" max="6405" width="15.7109375" customWidth="1"/>
    <col min="6657" max="6657" width="5.7109375" customWidth="1"/>
    <col min="6658" max="6658" width="20.42578125" customWidth="1"/>
    <col min="6659" max="6661" width="15.7109375" customWidth="1"/>
    <col min="6913" max="6913" width="5.7109375" customWidth="1"/>
    <col min="6914" max="6914" width="20.42578125" customWidth="1"/>
    <col min="6915" max="6917" width="15.7109375" customWidth="1"/>
    <col min="7169" max="7169" width="5.7109375" customWidth="1"/>
    <col min="7170" max="7170" width="20.42578125" customWidth="1"/>
    <col min="7171" max="7173" width="15.7109375" customWidth="1"/>
    <col min="7425" max="7425" width="5.7109375" customWidth="1"/>
    <col min="7426" max="7426" width="20.42578125" customWidth="1"/>
    <col min="7427" max="7429" width="15.7109375" customWidth="1"/>
    <col min="7681" max="7681" width="5.7109375" customWidth="1"/>
    <col min="7682" max="7682" width="20.42578125" customWidth="1"/>
    <col min="7683" max="7685" width="15.7109375" customWidth="1"/>
    <col min="7937" max="7937" width="5.7109375" customWidth="1"/>
    <col min="7938" max="7938" width="20.42578125" customWidth="1"/>
    <col min="7939" max="7941" width="15.7109375" customWidth="1"/>
    <col min="8193" max="8193" width="5.7109375" customWidth="1"/>
    <col min="8194" max="8194" width="20.42578125" customWidth="1"/>
    <col min="8195" max="8197" width="15.7109375" customWidth="1"/>
    <col min="8449" max="8449" width="5.7109375" customWidth="1"/>
    <col min="8450" max="8450" width="20.42578125" customWidth="1"/>
    <col min="8451" max="8453" width="15.7109375" customWidth="1"/>
    <col min="8705" max="8705" width="5.7109375" customWidth="1"/>
    <col min="8706" max="8706" width="20.42578125" customWidth="1"/>
    <col min="8707" max="8709" width="15.7109375" customWidth="1"/>
    <col min="8961" max="8961" width="5.7109375" customWidth="1"/>
    <col min="8962" max="8962" width="20.42578125" customWidth="1"/>
    <col min="8963" max="8965" width="15.7109375" customWidth="1"/>
    <col min="9217" max="9217" width="5.7109375" customWidth="1"/>
    <col min="9218" max="9218" width="20.42578125" customWidth="1"/>
    <col min="9219" max="9221" width="15.7109375" customWidth="1"/>
    <col min="9473" max="9473" width="5.7109375" customWidth="1"/>
    <col min="9474" max="9474" width="20.42578125" customWidth="1"/>
    <col min="9475" max="9477" width="15.7109375" customWidth="1"/>
    <col min="9729" max="9729" width="5.7109375" customWidth="1"/>
    <col min="9730" max="9730" width="20.42578125" customWidth="1"/>
    <col min="9731" max="9733" width="15.7109375" customWidth="1"/>
    <col min="9985" max="9985" width="5.7109375" customWidth="1"/>
    <col min="9986" max="9986" width="20.42578125" customWidth="1"/>
    <col min="9987" max="9989" width="15.7109375" customWidth="1"/>
    <col min="10241" max="10241" width="5.7109375" customWidth="1"/>
    <col min="10242" max="10242" width="20.42578125" customWidth="1"/>
    <col min="10243" max="10245" width="15.7109375" customWidth="1"/>
    <col min="10497" max="10497" width="5.7109375" customWidth="1"/>
    <col min="10498" max="10498" width="20.42578125" customWidth="1"/>
    <col min="10499" max="10501" width="15.7109375" customWidth="1"/>
    <col min="10753" max="10753" width="5.7109375" customWidth="1"/>
    <col min="10754" max="10754" width="20.42578125" customWidth="1"/>
    <col min="10755" max="10757" width="15.7109375" customWidth="1"/>
    <col min="11009" max="11009" width="5.7109375" customWidth="1"/>
    <col min="11010" max="11010" width="20.42578125" customWidth="1"/>
    <col min="11011" max="11013" width="15.7109375" customWidth="1"/>
    <col min="11265" max="11265" width="5.7109375" customWidth="1"/>
    <col min="11266" max="11266" width="20.42578125" customWidth="1"/>
    <col min="11267" max="11269" width="15.7109375" customWidth="1"/>
    <col min="11521" max="11521" width="5.7109375" customWidth="1"/>
    <col min="11522" max="11522" width="20.42578125" customWidth="1"/>
    <col min="11523" max="11525" width="15.7109375" customWidth="1"/>
    <col min="11777" max="11777" width="5.7109375" customWidth="1"/>
    <col min="11778" max="11778" width="20.42578125" customWidth="1"/>
    <col min="11779" max="11781" width="15.7109375" customWidth="1"/>
    <col min="12033" max="12033" width="5.7109375" customWidth="1"/>
    <col min="12034" max="12034" width="20.42578125" customWidth="1"/>
    <col min="12035" max="12037" width="15.7109375" customWidth="1"/>
    <col min="12289" max="12289" width="5.7109375" customWidth="1"/>
    <col min="12290" max="12290" width="20.42578125" customWidth="1"/>
    <col min="12291" max="12293" width="15.7109375" customWidth="1"/>
    <col min="12545" max="12545" width="5.7109375" customWidth="1"/>
    <col min="12546" max="12546" width="20.42578125" customWidth="1"/>
    <col min="12547" max="12549" width="15.7109375" customWidth="1"/>
    <col min="12801" max="12801" width="5.7109375" customWidth="1"/>
    <col min="12802" max="12802" width="20.42578125" customWidth="1"/>
    <col min="12803" max="12805" width="15.7109375" customWidth="1"/>
    <col min="13057" max="13057" width="5.7109375" customWidth="1"/>
    <col min="13058" max="13058" width="20.42578125" customWidth="1"/>
    <col min="13059" max="13061" width="15.7109375" customWidth="1"/>
    <col min="13313" max="13313" width="5.7109375" customWidth="1"/>
    <col min="13314" max="13314" width="20.42578125" customWidth="1"/>
    <col min="13315" max="13317" width="15.7109375" customWidth="1"/>
    <col min="13569" max="13569" width="5.7109375" customWidth="1"/>
    <col min="13570" max="13570" width="20.42578125" customWidth="1"/>
    <col min="13571" max="13573" width="15.7109375" customWidth="1"/>
    <col min="13825" max="13825" width="5.7109375" customWidth="1"/>
    <col min="13826" max="13826" width="20.42578125" customWidth="1"/>
    <col min="13827" max="13829" width="15.7109375" customWidth="1"/>
    <col min="14081" max="14081" width="5.7109375" customWidth="1"/>
    <col min="14082" max="14082" width="20.42578125" customWidth="1"/>
    <col min="14083" max="14085" width="15.7109375" customWidth="1"/>
    <col min="14337" max="14337" width="5.7109375" customWidth="1"/>
    <col min="14338" max="14338" width="20.42578125" customWidth="1"/>
    <col min="14339" max="14341" width="15.7109375" customWidth="1"/>
    <col min="14593" max="14593" width="5.7109375" customWidth="1"/>
    <col min="14594" max="14594" width="20.42578125" customWidth="1"/>
    <col min="14595" max="14597" width="15.7109375" customWidth="1"/>
    <col min="14849" max="14849" width="5.7109375" customWidth="1"/>
    <col min="14850" max="14850" width="20.42578125" customWidth="1"/>
    <col min="14851" max="14853" width="15.7109375" customWidth="1"/>
    <col min="15105" max="15105" width="5.7109375" customWidth="1"/>
    <col min="15106" max="15106" width="20.42578125" customWidth="1"/>
    <col min="15107" max="15109" width="15.7109375" customWidth="1"/>
    <col min="15361" max="15361" width="5.7109375" customWidth="1"/>
    <col min="15362" max="15362" width="20.42578125" customWidth="1"/>
    <col min="15363" max="15365" width="15.7109375" customWidth="1"/>
    <col min="15617" max="15617" width="5.7109375" customWidth="1"/>
    <col min="15618" max="15618" width="20.42578125" customWidth="1"/>
    <col min="15619" max="15621" width="15.7109375" customWidth="1"/>
    <col min="15873" max="15873" width="5.7109375" customWidth="1"/>
    <col min="15874" max="15874" width="20.42578125" customWidth="1"/>
    <col min="15875" max="15877" width="15.7109375" customWidth="1"/>
    <col min="16129" max="16129" width="5.710937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46.5" thickTop="1" thickBot="1" x14ac:dyDescent="0.3">
      <c r="B4" s="96" t="s">
        <v>70</v>
      </c>
      <c r="C4" s="97" t="s">
        <v>72</v>
      </c>
      <c r="D4" s="97" t="s">
        <v>79</v>
      </c>
      <c r="E4" s="98" t="s">
        <v>80</v>
      </c>
    </row>
    <row r="5" spans="2:13" ht="16.5" thickTop="1" thickBot="1" x14ac:dyDescent="0.3">
      <c r="B5" s="99" t="s">
        <v>20</v>
      </c>
      <c r="C5" s="100">
        <f>'celoroční sled. 2015'!I14</f>
        <v>17</v>
      </c>
      <c r="D5" s="101">
        <f>'celoroční sled. 2015'!L14</f>
        <v>10</v>
      </c>
      <c r="E5" s="102">
        <f>D5/C5</f>
        <v>0.58823529411764708</v>
      </c>
    </row>
    <row r="6" spans="2:13" ht="16.5" thickTop="1" thickBot="1" x14ac:dyDescent="0.3">
      <c r="B6" s="99" t="s">
        <v>74</v>
      </c>
      <c r="C6" s="101">
        <f>'celoroční sled. 2015'!I15</f>
        <v>0</v>
      </c>
      <c r="D6" s="101">
        <f>'celoroční sled. 2015'!L15</f>
        <v>0</v>
      </c>
      <c r="E6" s="103" t="e">
        <f t="shared" ref="E6:E16" si="0">D6/C6</f>
        <v>#DIV/0!</v>
      </c>
      <c r="G6" s="104"/>
    </row>
    <row r="7" spans="2:13" ht="16.5" thickTop="1" thickBot="1" x14ac:dyDescent="0.3">
      <c r="B7" s="99" t="s">
        <v>75</v>
      </c>
      <c r="C7" s="101">
        <f>'celoroční sled. 2015'!I16</f>
        <v>0</v>
      </c>
      <c r="D7" s="101">
        <f>'celoroční sled. 2015'!L16</f>
        <v>0</v>
      </c>
      <c r="E7" s="103" t="e">
        <f t="shared" si="0"/>
        <v>#DIV/0!</v>
      </c>
    </row>
    <row r="8" spans="2:13" ht="16.5" thickTop="1" thickBot="1" x14ac:dyDescent="0.3">
      <c r="B8" s="99" t="s">
        <v>23</v>
      </c>
      <c r="C8" s="101">
        <f>'celoroční sled. 2015'!I17</f>
        <v>0</v>
      </c>
      <c r="D8" s="101">
        <f>'celoroční sled. 2015'!L17</f>
        <v>0</v>
      </c>
      <c r="E8" s="103" t="e">
        <f t="shared" si="0"/>
        <v>#DIV/0!</v>
      </c>
    </row>
    <row r="9" spans="2:13" ht="16.5" thickTop="1" thickBot="1" x14ac:dyDescent="0.3">
      <c r="B9" s="99" t="s">
        <v>24</v>
      </c>
      <c r="C9" s="101">
        <f>'celoroční sled. 2015'!I18</f>
        <v>57</v>
      </c>
      <c r="D9" s="101">
        <f>'celoroční sled. 2015'!L18</f>
        <v>3</v>
      </c>
      <c r="E9" s="103">
        <f t="shared" si="0"/>
        <v>5.2631578947368418E-2</v>
      </c>
    </row>
    <row r="10" spans="2:13" ht="16.5" thickTop="1" thickBot="1" x14ac:dyDescent="0.3">
      <c r="B10" s="99" t="s">
        <v>25</v>
      </c>
      <c r="C10" s="101">
        <f>'celoroční sled. 2015'!I19</f>
        <v>45</v>
      </c>
      <c r="D10" s="101">
        <f>'celoroční sled. 2015'!L19</f>
        <v>11</v>
      </c>
      <c r="E10" s="103">
        <f t="shared" si="0"/>
        <v>0.24444444444444444</v>
      </c>
    </row>
    <row r="11" spans="2:13" ht="16.5" thickTop="1" thickBot="1" x14ac:dyDescent="0.3">
      <c r="B11" s="99" t="s">
        <v>26</v>
      </c>
      <c r="C11" s="101">
        <f>'celoroční sled. 2015'!I20</f>
        <v>24</v>
      </c>
      <c r="D11" s="101">
        <f>'celoroční sled. 2015'!L20</f>
        <v>8</v>
      </c>
      <c r="E11" s="103">
        <f t="shared" si="0"/>
        <v>0.33333333333333331</v>
      </c>
    </row>
    <row r="12" spans="2:13" ht="16.5" thickTop="1" thickBot="1" x14ac:dyDescent="0.3">
      <c r="B12" s="99" t="s">
        <v>27</v>
      </c>
      <c r="C12" s="101">
        <f>'celoroční sled. 2015'!I21</f>
        <v>39</v>
      </c>
      <c r="D12" s="101">
        <f>'celoroční sled. 2015'!L21</f>
        <v>1</v>
      </c>
      <c r="E12" s="103">
        <f t="shared" si="0"/>
        <v>2.564102564102564E-2</v>
      </c>
    </row>
    <row r="13" spans="2:13" ht="16.5" thickTop="1" thickBot="1" x14ac:dyDescent="0.3">
      <c r="B13" s="99" t="s">
        <v>28</v>
      </c>
      <c r="C13" s="101">
        <f>'celoroční sled. 2015'!I22</f>
        <v>48</v>
      </c>
      <c r="D13" s="101">
        <f>'celoroční sled. 2015'!L22</f>
        <v>2</v>
      </c>
      <c r="E13" s="103">
        <f t="shared" si="0"/>
        <v>4.1666666666666664E-2</v>
      </c>
    </row>
    <row r="14" spans="2:13" ht="16.5" thickTop="1" thickBot="1" x14ac:dyDescent="0.3">
      <c r="B14" s="99" t="s">
        <v>29</v>
      </c>
      <c r="C14" s="101">
        <f>'celoroční sled. 2015'!I23</f>
        <v>58</v>
      </c>
      <c r="D14" s="101">
        <f>'celoroční sled. 2015'!L23</f>
        <v>12</v>
      </c>
      <c r="E14" s="103">
        <f t="shared" si="0"/>
        <v>0.20689655172413793</v>
      </c>
    </row>
    <row r="15" spans="2:13" ht="16.5" thickTop="1" thickBot="1" x14ac:dyDescent="0.3">
      <c r="B15" s="105" t="s">
        <v>30</v>
      </c>
      <c r="C15" s="106">
        <f>'celoroční sled. 2015'!I24</f>
        <v>46</v>
      </c>
      <c r="D15" s="106">
        <f>'celoroční sled. 2015'!L24</f>
        <v>18</v>
      </c>
      <c r="E15" s="107">
        <f t="shared" si="0"/>
        <v>0.39130434782608697</v>
      </c>
    </row>
    <row r="16" spans="2:13" ht="16.5" thickTop="1" thickBot="1" x14ac:dyDescent="0.3">
      <c r="B16" s="108" t="s">
        <v>76</v>
      </c>
      <c r="C16" s="109">
        <f>SUM(C5:C15)</f>
        <v>334</v>
      </c>
      <c r="D16" s="109">
        <f>SUM(D5:D15)</f>
        <v>65</v>
      </c>
      <c r="E16" s="110">
        <f t="shared" si="0"/>
        <v>0.19461077844311378</v>
      </c>
    </row>
    <row r="17" spans="4:4" ht="15.75" thickTop="1" x14ac:dyDescent="0.25"/>
    <row r="19" spans="4:4" x14ac:dyDescent="0.25"/>
  </sheetData>
  <mergeCells count="1">
    <mergeCell ref="B2:M2"/>
  </mergeCells>
  <pageMargins left="0.7" right="0.7" top="0.78740157499999996" bottom="0.78740157499999996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B3" sqref="B3"/>
    </sheetView>
  </sheetViews>
  <sheetFormatPr defaultRowHeight="15" x14ac:dyDescent="0.25"/>
  <cols>
    <col min="1" max="1" width="2" customWidth="1"/>
    <col min="2" max="2" width="20.42578125" customWidth="1"/>
    <col min="3" max="5" width="15.7109375" customWidth="1"/>
    <col min="257" max="257" width="2" customWidth="1"/>
    <col min="258" max="258" width="20.42578125" customWidth="1"/>
    <col min="259" max="261" width="15.7109375" customWidth="1"/>
    <col min="513" max="513" width="2" customWidth="1"/>
    <col min="514" max="514" width="20.42578125" customWidth="1"/>
    <col min="515" max="517" width="15.7109375" customWidth="1"/>
    <col min="769" max="769" width="2" customWidth="1"/>
    <col min="770" max="770" width="20.42578125" customWidth="1"/>
    <col min="771" max="773" width="15.7109375" customWidth="1"/>
    <col min="1025" max="1025" width="2" customWidth="1"/>
    <col min="1026" max="1026" width="20.42578125" customWidth="1"/>
    <col min="1027" max="1029" width="15.7109375" customWidth="1"/>
    <col min="1281" max="1281" width="2" customWidth="1"/>
    <col min="1282" max="1282" width="20.42578125" customWidth="1"/>
    <col min="1283" max="1285" width="15.7109375" customWidth="1"/>
    <col min="1537" max="1537" width="2" customWidth="1"/>
    <col min="1538" max="1538" width="20.42578125" customWidth="1"/>
    <col min="1539" max="1541" width="15.7109375" customWidth="1"/>
    <col min="1793" max="1793" width="2" customWidth="1"/>
    <col min="1794" max="1794" width="20.42578125" customWidth="1"/>
    <col min="1795" max="1797" width="15.7109375" customWidth="1"/>
    <col min="2049" max="2049" width="2" customWidth="1"/>
    <col min="2050" max="2050" width="20.42578125" customWidth="1"/>
    <col min="2051" max="2053" width="15.7109375" customWidth="1"/>
    <col min="2305" max="2305" width="2" customWidth="1"/>
    <col min="2306" max="2306" width="20.42578125" customWidth="1"/>
    <col min="2307" max="2309" width="15.7109375" customWidth="1"/>
    <col min="2561" max="2561" width="2" customWidth="1"/>
    <col min="2562" max="2562" width="20.42578125" customWidth="1"/>
    <col min="2563" max="2565" width="15.7109375" customWidth="1"/>
    <col min="2817" max="2817" width="2" customWidth="1"/>
    <col min="2818" max="2818" width="20.42578125" customWidth="1"/>
    <col min="2819" max="2821" width="15.7109375" customWidth="1"/>
    <col min="3073" max="3073" width="2" customWidth="1"/>
    <col min="3074" max="3074" width="20.42578125" customWidth="1"/>
    <col min="3075" max="3077" width="15.7109375" customWidth="1"/>
    <col min="3329" max="3329" width="2" customWidth="1"/>
    <col min="3330" max="3330" width="20.42578125" customWidth="1"/>
    <col min="3331" max="3333" width="15.7109375" customWidth="1"/>
    <col min="3585" max="3585" width="2" customWidth="1"/>
    <col min="3586" max="3586" width="20.42578125" customWidth="1"/>
    <col min="3587" max="3589" width="15.7109375" customWidth="1"/>
    <col min="3841" max="3841" width="2" customWidth="1"/>
    <col min="3842" max="3842" width="20.42578125" customWidth="1"/>
    <col min="3843" max="3845" width="15.7109375" customWidth="1"/>
    <col min="4097" max="4097" width="2" customWidth="1"/>
    <col min="4098" max="4098" width="20.42578125" customWidth="1"/>
    <col min="4099" max="4101" width="15.7109375" customWidth="1"/>
    <col min="4353" max="4353" width="2" customWidth="1"/>
    <col min="4354" max="4354" width="20.42578125" customWidth="1"/>
    <col min="4355" max="4357" width="15.7109375" customWidth="1"/>
    <col min="4609" max="4609" width="2" customWidth="1"/>
    <col min="4610" max="4610" width="20.42578125" customWidth="1"/>
    <col min="4611" max="4613" width="15.7109375" customWidth="1"/>
    <col min="4865" max="4865" width="2" customWidth="1"/>
    <col min="4866" max="4866" width="20.42578125" customWidth="1"/>
    <col min="4867" max="4869" width="15.7109375" customWidth="1"/>
    <col min="5121" max="5121" width="2" customWidth="1"/>
    <col min="5122" max="5122" width="20.42578125" customWidth="1"/>
    <col min="5123" max="5125" width="15.7109375" customWidth="1"/>
    <col min="5377" max="5377" width="2" customWidth="1"/>
    <col min="5378" max="5378" width="20.42578125" customWidth="1"/>
    <col min="5379" max="5381" width="15.7109375" customWidth="1"/>
    <col min="5633" max="5633" width="2" customWidth="1"/>
    <col min="5634" max="5634" width="20.42578125" customWidth="1"/>
    <col min="5635" max="5637" width="15.7109375" customWidth="1"/>
    <col min="5889" max="5889" width="2" customWidth="1"/>
    <col min="5890" max="5890" width="20.42578125" customWidth="1"/>
    <col min="5891" max="5893" width="15.7109375" customWidth="1"/>
    <col min="6145" max="6145" width="2" customWidth="1"/>
    <col min="6146" max="6146" width="20.42578125" customWidth="1"/>
    <col min="6147" max="6149" width="15.7109375" customWidth="1"/>
    <col min="6401" max="6401" width="2" customWidth="1"/>
    <col min="6402" max="6402" width="20.42578125" customWidth="1"/>
    <col min="6403" max="6405" width="15.7109375" customWidth="1"/>
    <col min="6657" max="6657" width="2" customWidth="1"/>
    <col min="6658" max="6658" width="20.42578125" customWidth="1"/>
    <col min="6659" max="6661" width="15.7109375" customWidth="1"/>
    <col min="6913" max="6913" width="2" customWidth="1"/>
    <col min="6914" max="6914" width="20.42578125" customWidth="1"/>
    <col min="6915" max="6917" width="15.7109375" customWidth="1"/>
    <col min="7169" max="7169" width="2" customWidth="1"/>
    <col min="7170" max="7170" width="20.42578125" customWidth="1"/>
    <col min="7171" max="7173" width="15.7109375" customWidth="1"/>
    <col min="7425" max="7425" width="2" customWidth="1"/>
    <col min="7426" max="7426" width="20.42578125" customWidth="1"/>
    <col min="7427" max="7429" width="15.7109375" customWidth="1"/>
    <col min="7681" max="7681" width="2" customWidth="1"/>
    <col min="7682" max="7682" width="20.42578125" customWidth="1"/>
    <col min="7683" max="7685" width="15.7109375" customWidth="1"/>
    <col min="7937" max="7937" width="2" customWidth="1"/>
    <col min="7938" max="7938" width="20.42578125" customWidth="1"/>
    <col min="7939" max="7941" width="15.7109375" customWidth="1"/>
    <col min="8193" max="8193" width="2" customWidth="1"/>
    <col min="8194" max="8194" width="20.42578125" customWidth="1"/>
    <col min="8195" max="8197" width="15.7109375" customWidth="1"/>
    <col min="8449" max="8449" width="2" customWidth="1"/>
    <col min="8450" max="8450" width="20.42578125" customWidth="1"/>
    <col min="8451" max="8453" width="15.7109375" customWidth="1"/>
    <col min="8705" max="8705" width="2" customWidth="1"/>
    <col min="8706" max="8706" width="20.42578125" customWidth="1"/>
    <col min="8707" max="8709" width="15.7109375" customWidth="1"/>
    <col min="8961" max="8961" width="2" customWidth="1"/>
    <col min="8962" max="8962" width="20.42578125" customWidth="1"/>
    <col min="8963" max="8965" width="15.7109375" customWidth="1"/>
    <col min="9217" max="9217" width="2" customWidth="1"/>
    <col min="9218" max="9218" width="20.42578125" customWidth="1"/>
    <col min="9219" max="9221" width="15.7109375" customWidth="1"/>
    <col min="9473" max="9473" width="2" customWidth="1"/>
    <col min="9474" max="9474" width="20.42578125" customWidth="1"/>
    <col min="9475" max="9477" width="15.7109375" customWidth="1"/>
    <col min="9729" max="9729" width="2" customWidth="1"/>
    <col min="9730" max="9730" width="20.42578125" customWidth="1"/>
    <col min="9731" max="9733" width="15.7109375" customWidth="1"/>
    <col min="9985" max="9985" width="2" customWidth="1"/>
    <col min="9986" max="9986" width="20.42578125" customWidth="1"/>
    <col min="9987" max="9989" width="15.7109375" customWidth="1"/>
    <col min="10241" max="10241" width="2" customWidth="1"/>
    <col min="10242" max="10242" width="20.42578125" customWidth="1"/>
    <col min="10243" max="10245" width="15.7109375" customWidth="1"/>
    <col min="10497" max="10497" width="2" customWidth="1"/>
    <col min="10498" max="10498" width="20.42578125" customWidth="1"/>
    <col min="10499" max="10501" width="15.7109375" customWidth="1"/>
    <col min="10753" max="10753" width="2" customWidth="1"/>
    <col min="10754" max="10754" width="20.42578125" customWidth="1"/>
    <col min="10755" max="10757" width="15.7109375" customWidth="1"/>
    <col min="11009" max="11009" width="2" customWidth="1"/>
    <col min="11010" max="11010" width="20.42578125" customWidth="1"/>
    <col min="11011" max="11013" width="15.7109375" customWidth="1"/>
    <col min="11265" max="11265" width="2" customWidth="1"/>
    <col min="11266" max="11266" width="20.42578125" customWidth="1"/>
    <col min="11267" max="11269" width="15.7109375" customWidth="1"/>
    <col min="11521" max="11521" width="2" customWidth="1"/>
    <col min="11522" max="11522" width="20.42578125" customWidth="1"/>
    <col min="11523" max="11525" width="15.7109375" customWidth="1"/>
    <col min="11777" max="11777" width="2" customWidth="1"/>
    <col min="11778" max="11778" width="20.42578125" customWidth="1"/>
    <col min="11779" max="11781" width="15.7109375" customWidth="1"/>
    <col min="12033" max="12033" width="2" customWidth="1"/>
    <col min="12034" max="12034" width="20.42578125" customWidth="1"/>
    <col min="12035" max="12037" width="15.7109375" customWidth="1"/>
    <col min="12289" max="12289" width="2" customWidth="1"/>
    <col min="12290" max="12290" width="20.42578125" customWidth="1"/>
    <col min="12291" max="12293" width="15.7109375" customWidth="1"/>
    <col min="12545" max="12545" width="2" customWidth="1"/>
    <col min="12546" max="12546" width="20.42578125" customWidth="1"/>
    <col min="12547" max="12549" width="15.7109375" customWidth="1"/>
    <col min="12801" max="12801" width="2" customWidth="1"/>
    <col min="12802" max="12802" width="20.42578125" customWidth="1"/>
    <col min="12803" max="12805" width="15.7109375" customWidth="1"/>
    <col min="13057" max="13057" width="2" customWidth="1"/>
    <col min="13058" max="13058" width="20.42578125" customWidth="1"/>
    <col min="13059" max="13061" width="15.7109375" customWidth="1"/>
    <col min="13313" max="13313" width="2" customWidth="1"/>
    <col min="13314" max="13314" width="20.42578125" customWidth="1"/>
    <col min="13315" max="13317" width="15.7109375" customWidth="1"/>
    <col min="13569" max="13569" width="2" customWidth="1"/>
    <col min="13570" max="13570" width="20.42578125" customWidth="1"/>
    <col min="13571" max="13573" width="15.7109375" customWidth="1"/>
    <col min="13825" max="13825" width="2" customWidth="1"/>
    <col min="13826" max="13826" width="20.42578125" customWidth="1"/>
    <col min="13827" max="13829" width="15.7109375" customWidth="1"/>
    <col min="14081" max="14081" width="2" customWidth="1"/>
    <col min="14082" max="14082" width="20.42578125" customWidth="1"/>
    <col min="14083" max="14085" width="15.7109375" customWidth="1"/>
    <col min="14337" max="14337" width="2" customWidth="1"/>
    <col min="14338" max="14338" width="20.42578125" customWidth="1"/>
    <col min="14339" max="14341" width="15.7109375" customWidth="1"/>
    <col min="14593" max="14593" width="2" customWidth="1"/>
    <col min="14594" max="14594" width="20.42578125" customWidth="1"/>
    <col min="14595" max="14597" width="15.7109375" customWidth="1"/>
    <col min="14849" max="14849" width="2" customWidth="1"/>
    <col min="14850" max="14850" width="20.42578125" customWidth="1"/>
    <col min="14851" max="14853" width="15.7109375" customWidth="1"/>
    <col min="15105" max="15105" width="2" customWidth="1"/>
    <col min="15106" max="15106" width="20.42578125" customWidth="1"/>
    <col min="15107" max="15109" width="15.7109375" customWidth="1"/>
    <col min="15361" max="15361" width="2" customWidth="1"/>
    <col min="15362" max="15362" width="20.42578125" customWidth="1"/>
    <col min="15363" max="15365" width="15.7109375" customWidth="1"/>
    <col min="15617" max="15617" width="2" customWidth="1"/>
    <col min="15618" max="15618" width="20.42578125" customWidth="1"/>
    <col min="15619" max="15621" width="15.7109375" customWidth="1"/>
    <col min="15873" max="15873" width="2" customWidth="1"/>
    <col min="15874" max="15874" width="20.42578125" customWidth="1"/>
    <col min="15875" max="15877" width="15.7109375" customWidth="1"/>
    <col min="16129" max="16129" width="2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76.5" thickTop="1" thickBot="1" x14ac:dyDescent="0.3">
      <c r="B4" s="111" t="s">
        <v>70</v>
      </c>
      <c r="C4" s="112" t="s">
        <v>77</v>
      </c>
      <c r="D4" s="112" t="s">
        <v>79</v>
      </c>
      <c r="E4" s="113" t="s">
        <v>84</v>
      </c>
    </row>
    <row r="5" spans="2:13" ht="16.5" thickTop="1" thickBot="1" x14ac:dyDescent="0.3">
      <c r="B5" s="108" t="s">
        <v>20</v>
      </c>
      <c r="C5" s="101">
        <f>'celoroční sled. 2015'!C14</f>
        <v>116</v>
      </c>
      <c r="D5" s="101">
        <f>'celoroční sled. 2015'!L14</f>
        <v>10</v>
      </c>
      <c r="E5" s="114">
        <f>D5/C5</f>
        <v>8.6206896551724144E-2</v>
      </c>
    </row>
    <row r="6" spans="2:13" ht="16.5" thickTop="1" thickBot="1" x14ac:dyDescent="0.3">
      <c r="B6" s="108" t="s">
        <v>74</v>
      </c>
      <c r="C6" s="101">
        <f>'celoroční sled. 2015'!C15</f>
        <v>1318</v>
      </c>
      <c r="D6" s="101">
        <f>'celoroční sled. 2015'!L15</f>
        <v>0</v>
      </c>
      <c r="E6" s="115">
        <f t="shared" ref="E6:E16" si="0">D6/C6</f>
        <v>0</v>
      </c>
      <c r="G6" s="104"/>
    </row>
    <row r="7" spans="2:13" ht="16.5" thickTop="1" thickBot="1" x14ac:dyDescent="0.3">
      <c r="B7" s="108" t="s">
        <v>75</v>
      </c>
      <c r="C7" s="101">
        <f>'celoroční sled. 2015'!C16</f>
        <v>745</v>
      </c>
      <c r="D7" s="101">
        <f>'celoroční sled. 2015'!L16</f>
        <v>0</v>
      </c>
      <c r="E7" s="115">
        <f t="shared" si="0"/>
        <v>0</v>
      </c>
    </row>
    <row r="8" spans="2:13" ht="16.5" thickTop="1" thickBot="1" x14ac:dyDescent="0.3">
      <c r="B8" s="108" t="s">
        <v>23</v>
      </c>
      <c r="C8" s="101">
        <f>'celoroční sled. 2015'!C17</f>
        <v>1285</v>
      </c>
      <c r="D8" s="101">
        <f>'celoroční sled. 2015'!L17</f>
        <v>0</v>
      </c>
      <c r="E8" s="115">
        <f t="shared" si="0"/>
        <v>0</v>
      </c>
    </row>
    <row r="9" spans="2:13" ht="16.5" thickTop="1" thickBot="1" x14ac:dyDescent="0.3">
      <c r="B9" s="108" t="s">
        <v>24</v>
      </c>
      <c r="C9" s="101">
        <f>'celoroční sled. 2015'!C18</f>
        <v>1507</v>
      </c>
      <c r="D9" s="101">
        <f>'celoroční sled. 2015'!L18</f>
        <v>3</v>
      </c>
      <c r="E9" s="115">
        <f t="shared" si="0"/>
        <v>1.9907100199071004E-3</v>
      </c>
    </row>
    <row r="10" spans="2:13" ht="16.5" thickTop="1" thickBot="1" x14ac:dyDescent="0.3">
      <c r="B10" s="108" t="s">
        <v>25</v>
      </c>
      <c r="C10" s="101">
        <f>'celoroční sled. 2015'!C19</f>
        <v>1524</v>
      </c>
      <c r="D10" s="101">
        <f>'celoroční sled. 2015'!L19</f>
        <v>11</v>
      </c>
      <c r="E10" s="115">
        <f t="shared" si="0"/>
        <v>7.2178477690288713E-3</v>
      </c>
    </row>
    <row r="11" spans="2:13" ht="16.5" thickTop="1" thickBot="1" x14ac:dyDescent="0.3">
      <c r="B11" s="108" t="s">
        <v>26</v>
      </c>
      <c r="C11" s="101">
        <f>'celoroční sled. 2015'!C20</f>
        <v>589</v>
      </c>
      <c r="D11" s="101">
        <f>'celoroční sled. 2015'!L20</f>
        <v>8</v>
      </c>
      <c r="E11" s="115">
        <f t="shared" si="0"/>
        <v>1.3582342954159592E-2</v>
      </c>
    </row>
    <row r="12" spans="2:13" ht="16.5" thickTop="1" thickBot="1" x14ac:dyDescent="0.3">
      <c r="B12" s="108" t="s">
        <v>27</v>
      </c>
      <c r="C12" s="101">
        <f>'celoroční sled. 2015'!C21</f>
        <v>2006</v>
      </c>
      <c r="D12" s="101">
        <f>'celoroční sled. 2015'!L21</f>
        <v>1</v>
      </c>
      <c r="E12" s="115">
        <f t="shared" si="0"/>
        <v>4.9850448654037882E-4</v>
      </c>
    </row>
    <row r="13" spans="2:13" ht="16.5" thickTop="1" thickBot="1" x14ac:dyDescent="0.3">
      <c r="B13" s="108" t="s">
        <v>28</v>
      </c>
      <c r="C13" s="101">
        <f>'celoroční sled. 2015'!C22</f>
        <v>1312</v>
      </c>
      <c r="D13" s="101">
        <f>'celoroční sled. 2015'!L22</f>
        <v>2</v>
      </c>
      <c r="E13" s="115">
        <f t="shared" si="0"/>
        <v>1.5243902439024391E-3</v>
      </c>
    </row>
    <row r="14" spans="2:13" ht="16.5" thickTop="1" thickBot="1" x14ac:dyDescent="0.3">
      <c r="B14" s="108" t="s">
        <v>29</v>
      </c>
      <c r="C14" s="101">
        <f>'celoroční sled. 2015'!C23</f>
        <v>576</v>
      </c>
      <c r="D14" s="101">
        <f>'celoroční sled. 2015'!L23</f>
        <v>12</v>
      </c>
      <c r="E14" s="115">
        <f t="shared" si="0"/>
        <v>2.0833333333333332E-2</v>
      </c>
    </row>
    <row r="15" spans="2:13" ht="16.5" thickTop="1" thickBot="1" x14ac:dyDescent="0.3">
      <c r="B15" s="108" t="s">
        <v>30</v>
      </c>
      <c r="C15" s="106">
        <f>'celoroční sled. 2015'!C24</f>
        <v>406</v>
      </c>
      <c r="D15" s="106">
        <f>'celoroční sled. 2015'!L24</f>
        <v>18</v>
      </c>
      <c r="E15" s="115">
        <f t="shared" si="0"/>
        <v>4.4334975369458129E-2</v>
      </c>
    </row>
    <row r="16" spans="2:13" ht="16.5" thickTop="1" thickBot="1" x14ac:dyDescent="0.3">
      <c r="B16" s="108" t="s">
        <v>76</v>
      </c>
      <c r="C16" s="109">
        <f>SUM(C5:C15)</f>
        <v>11384</v>
      </c>
      <c r="D16" s="109">
        <f>SUM(D5:D15)</f>
        <v>65</v>
      </c>
      <c r="E16" s="110">
        <f t="shared" si="0"/>
        <v>5.7097680955727334E-3</v>
      </c>
    </row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D20" sqref="D20"/>
    </sheetView>
  </sheetViews>
  <sheetFormatPr defaultRowHeight="15" x14ac:dyDescent="0.25"/>
  <cols>
    <col min="1" max="1" width="2.7109375" customWidth="1"/>
    <col min="2" max="2" width="20.42578125" customWidth="1"/>
    <col min="3" max="5" width="15.7109375" customWidth="1"/>
    <col min="257" max="257" width="2.7109375" customWidth="1"/>
    <col min="258" max="258" width="20.42578125" customWidth="1"/>
    <col min="259" max="261" width="15.7109375" customWidth="1"/>
    <col min="513" max="513" width="2.7109375" customWidth="1"/>
    <col min="514" max="514" width="20.42578125" customWidth="1"/>
    <col min="515" max="517" width="15.7109375" customWidth="1"/>
    <col min="769" max="769" width="2.7109375" customWidth="1"/>
    <col min="770" max="770" width="20.42578125" customWidth="1"/>
    <col min="771" max="773" width="15.7109375" customWidth="1"/>
    <col min="1025" max="1025" width="2.7109375" customWidth="1"/>
    <col min="1026" max="1026" width="20.42578125" customWidth="1"/>
    <col min="1027" max="1029" width="15.7109375" customWidth="1"/>
    <col min="1281" max="1281" width="2.7109375" customWidth="1"/>
    <col min="1282" max="1282" width="20.42578125" customWidth="1"/>
    <col min="1283" max="1285" width="15.7109375" customWidth="1"/>
    <col min="1537" max="1537" width="2.7109375" customWidth="1"/>
    <col min="1538" max="1538" width="20.42578125" customWidth="1"/>
    <col min="1539" max="1541" width="15.7109375" customWidth="1"/>
    <col min="1793" max="1793" width="2.7109375" customWidth="1"/>
    <col min="1794" max="1794" width="20.42578125" customWidth="1"/>
    <col min="1795" max="1797" width="15.7109375" customWidth="1"/>
    <col min="2049" max="2049" width="2.7109375" customWidth="1"/>
    <col min="2050" max="2050" width="20.42578125" customWidth="1"/>
    <col min="2051" max="2053" width="15.7109375" customWidth="1"/>
    <col min="2305" max="2305" width="2.7109375" customWidth="1"/>
    <col min="2306" max="2306" width="20.42578125" customWidth="1"/>
    <col min="2307" max="2309" width="15.7109375" customWidth="1"/>
    <col min="2561" max="2561" width="2.7109375" customWidth="1"/>
    <col min="2562" max="2562" width="20.42578125" customWidth="1"/>
    <col min="2563" max="2565" width="15.7109375" customWidth="1"/>
    <col min="2817" max="2817" width="2.7109375" customWidth="1"/>
    <col min="2818" max="2818" width="20.42578125" customWidth="1"/>
    <col min="2819" max="2821" width="15.7109375" customWidth="1"/>
    <col min="3073" max="3073" width="2.7109375" customWidth="1"/>
    <col min="3074" max="3074" width="20.42578125" customWidth="1"/>
    <col min="3075" max="3077" width="15.7109375" customWidth="1"/>
    <col min="3329" max="3329" width="2.7109375" customWidth="1"/>
    <col min="3330" max="3330" width="20.42578125" customWidth="1"/>
    <col min="3331" max="3333" width="15.7109375" customWidth="1"/>
    <col min="3585" max="3585" width="2.7109375" customWidth="1"/>
    <col min="3586" max="3586" width="20.42578125" customWidth="1"/>
    <col min="3587" max="3589" width="15.7109375" customWidth="1"/>
    <col min="3841" max="3841" width="2.7109375" customWidth="1"/>
    <col min="3842" max="3842" width="20.42578125" customWidth="1"/>
    <col min="3843" max="3845" width="15.7109375" customWidth="1"/>
    <col min="4097" max="4097" width="2.7109375" customWidth="1"/>
    <col min="4098" max="4098" width="20.42578125" customWidth="1"/>
    <col min="4099" max="4101" width="15.7109375" customWidth="1"/>
    <col min="4353" max="4353" width="2.7109375" customWidth="1"/>
    <col min="4354" max="4354" width="20.42578125" customWidth="1"/>
    <col min="4355" max="4357" width="15.7109375" customWidth="1"/>
    <col min="4609" max="4609" width="2.7109375" customWidth="1"/>
    <col min="4610" max="4610" width="20.42578125" customWidth="1"/>
    <col min="4611" max="4613" width="15.7109375" customWidth="1"/>
    <col min="4865" max="4865" width="2.7109375" customWidth="1"/>
    <col min="4866" max="4866" width="20.42578125" customWidth="1"/>
    <col min="4867" max="4869" width="15.7109375" customWidth="1"/>
    <col min="5121" max="5121" width="2.7109375" customWidth="1"/>
    <col min="5122" max="5122" width="20.42578125" customWidth="1"/>
    <col min="5123" max="5125" width="15.7109375" customWidth="1"/>
    <col min="5377" max="5377" width="2.7109375" customWidth="1"/>
    <col min="5378" max="5378" width="20.42578125" customWidth="1"/>
    <col min="5379" max="5381" width="15.7109375" customWidth="1"/>
    <col min="5633" max="5633" width="2.7109375" customWidth="1"/>
    <col min="5634" max="5634" width="20.42578125" customWidth="1"/>
    <col min="5635" max="5637" width="15.7109375" customWidth="1"/>
    <col min="5889" max="5889" width="2.7109375" customWidth="1"/>
    <col min="5890" max="5890" width="20.42578125" customWidth="1"/>
    <col min="5891" max="5893" width="15.7109375" customWidth="1"/>
    <col min="6145" max="6145" width="2.7109375" customWidth="1"/>
    <col min="6146" max="6146" width="20.42578125" customWidth="1"/>
    <col min="6147" max="6149" width="15.7109375" customWidth="1"/>
    <col min="6401" max="6401" width="2.7109375" customWidth="1"/>
    <col min="6402" max="6402" width="20.42578125" customWidth="1"/>
    <col min="6403" max="6405" width="15.7109375" customWidth="1"/>
    <col min="6657" max="6657" width="2.7109375" customWidth="1"/>
    <col min="6658" max="6658" width="20.42578125" customWidth="1"/>
    <col min="6659" max="6661" width="15.7109375" customWidth="1"/>
    <col min="6913" max="6913" width="2.7109375" customWidth="1"/>
    <col min="6914" max="6914" width="20.42578125" customWidth="1"/>
    <col min="6915" max="6917" width="15.7109375" customWidth="1"/>
    <col min="7169" max="7169" width="2.7109375" customWidth="1"/>
    <col min="7170" max="7170" width="20.42578125" customWidth="1"/>
    <col min="7171" max="7173" width="15.7109375" customWidth="1"/>
    <col min="7425" max="7425" width="2.7109375" customWidth="1"/>
    <col min="7426" max="7426" width="20.42578125" customWidth="1"/>
    <col min="7427" max="7429" width="15.7109375" customWidth="1"/>
    <col min="7681" max="7681" width="2.7109375" customWidth="1"/>
    <col min="7682" max="7682" width="20.42578125" customWidth="1"/>
    <col min="7683" max="7685" width="15.7109375" customWidth="1"/>
    <col min="7937" max="7937" width="2.7109375" customWidth="1"/>
    <col min="7938" max="7938" width="20.42578125" customWidth="1"/>
    <col min="7939" max="7941" width="15.7109375" customWidth="1"/>
    <col min="8193" max="8193" width="2.7109375" customWidth="1"/>
    <col min="8194" max="8194" width="20.42578125" customWidth="1"/>
    <col min="8195" max="8197" width="15.7109375" customWidth="1"/>
    <col min="8449" max="8449" width="2.7109375" customWidth="1"/>
    <col min="8450" max="8450" width="20.42578125" customWidth="1"/>
    <col min="8451" max="8453" width="15.7109375" customWidth="1"/>
    <col min="8705" max="8705" width="2.7109375" customWidth="1"/>
    <col min="8706" max="8706" width="20.42578125" customWidth="1"/>
    <col min="8707" max="8709" width="15.7109375" customWidth="1"/>
    <col min="8961" max="8961" width="2.7109375" customWidth="1"/>
    <col min="8962" max="8962" width="20.42578125" customWidth="1"/>
    <col min="8963" max="8965" width="15.7109375" customWidth="1"/>
    <col min="9217" max="9217" width="2.7109375" customWidth="1"/>
    <col min="9218" max="9218" width="20.42578125" customWidth="1"/>
    <col min="9219" max="9221" width="15.7109375" customWidth="1"/>
    <col min="9473" max="9473" width="2.7109375" customWidth="1"/>
    <col min="9474" max="9474" width="20.42578125" customWidth="1"/>
    <col min="9475" max="9477" width="15.7109375" customWidth="1"/>
    <col min="9729" max="9729" width="2.7109375" customWidth="1"/>
    <col min="9730" max="9730" width="20.42578125" customWidth="1"/>
    <col min="9731" max="9733" width="15.7109375" customWidth="1"/>
    <col min="9985" max="9985" width="2.7109375" customWidth="1"/>
    <col min="9986" max="9986" width="20.42578125" customWidth="1"/>
    <col min="9987" max="9989" width="15.7109375" customWidth="1"/>
    <col min="10241" max="10241" width="2.7109375" customWidth="1"/>
    <col min="10242" max="10242" width="20.42578125" customWidth="1"/>
    <col min="10243" max="10245" width="15.7109375" customWidth="1"/>
    <col min="10497" max="10497" width="2.7109375" customWidth="1"/>
    <col min="10498" max="10498" width="20.42578125" customWidth="1"/>
    <col min="10499" max="10501" width="15.7109375" customWidth="1"/>
    <col min="10753" max="10753" width="2.7109375" customWidth="1"/>
    <col min="10754" max="10754" width="20.42578125" customWidth="1"/>
    <col min="10755" max="10757" width="15.7109375" customWidth="1"/>
    <col min="11009" max="11009" width="2.7109375" customWidth="1"/>
    <col min="11010" max="11010" width="20.42578125" customWidth="1"/>
    <col min="11011" max="11013" width="15.7109375" customWidth="1"/>
    <col min="11265" max="11265" width="2.7109375" customWidth="1"/>
    <col min="11266" max="11266" width="20.42578125" customWidth="1"/>
    <col min="11267" max="11269" width="15.7109375" customWidth="1"/>
    <col min="11521" max="11521" width="2.7109375" customWidth="1"/>
    <col min="11522" max="11522" width="20.42578125" customWidth="1"/>
    <col min="11523" max="11525" width="15.7109375" customWidth="1"/>
    <col min="11777" max="11777" width="2.7109375" customWidth="1"/>
    <col min="11778" max="11778" width="20.42578125" customWidth="1"/>
    <col min="11779" max="11781" width="15.7109375" customWidth="1"/>
    <col min="12033" max="12033" width="2.7109375" customWidth="1"/>
    <col min="12034" max="12034" width="20.42578125" customWidth="1"/>
    <col min="12035" max="12037" width="15.7109375" customWidth="1"/>
    <col min="12289" max="12289" width="2.7109375" customWidth="1"/>
    <col min="12290" max="12290" width="20.42578125" customWidth="1"/>
    <col min="12291" max="12293" width="15.7109375" customWidth="1"/>
    <col min="12545" max="12545" width="2.7109375" customWidth="1"/>
    <col min="12546" max="12546" width="20.42578125" customWidth="1"/>
    <col min="12547" max="12549" width="15.7109375" customWidth="1"/>
    <col min="12801" max="12801" width="2.7109375" customWidth="1"/>
    <col min="12802" max="12802" width="20.42578125" customWidth="1"/>
    <col min="12803" max="12805" width="15.7109375" customWidth="1"/>
    <col min="13057" max="13057" width="2.7109375" customWidth="1"/>
    <col min="13058" max="13058" width="20.42578125" customWidth="1"/>
    <col min="13059" max="13061" width="15.7109375" customWidth="1"/>
    <col min="13313" max="13313" width="2.7109375" customWidth="1"/>
    <col min="13314" max="13314" width="20.42578125" customWidth="1"/>
    <col min="13315" max="13317" width="15.7109375" customWidth="1"/>
    <col min="13569" max="13569" width="2.7109375" customWidth="1"/>
    <col min="13570" max="13570" width="20.42578125" customWidth="1"/>
    <col min="13571" max="13573" width="15.7109375" customWidth="1"/>
    <col min="13825" max="13825" width="2.7109375" customWidth="1"/>
    <col min="13826" max="13826" width="20.42578125" customWidth="1"/>
    <col min="13827" max="13829" width="15.7109375" customWidth="1"/>
    <col min="14081" max="14081" width="2.7109375" customWidth="1"/>
    <col min="14082" max="14082" width="20.42578125" customWidth="1"/>
    <col min="14083" max="14085" width="15.7109375" customWidth="1"/>
    <col min="14337" max="14337" width="2.7109375" customWidth="1"/>
    <col min="14338" max="14338" width="20.42578125" customWidth="1"/>
    <col min="14339" max="14341" width="15.7109375" customWidth="1"/>
    <col min="14593" max="14593" width="2.7109375" customWidth="1"/>
    <col min="14594" max="14594" width="20.42578125" customWidth="1"/>
    <col min="14595" max="14597" width="15.7109375" customWidth="1"/>
    <col min="14849" max="14849" width="2.7109375" customWidth="1"/>
    <col min="14850" max="14850" width="20.42578125" customWidth="1"/>
    <col min="14851" max="14853" width="15.7109375" customWidth="1"/>
    <col min="15105" max="15105" width="2.7109375" customWidth="1"/>
    <col min="15106" max="15106" width="20.42578125" customWidth="1"/>
    <col min="15107" max="15109" width="15.7109375" customWidth="1"/>
    <col min="15361" max="15361" width="2.7109375" customWidth="1"/>
    <col min="15362" max="15362" width="20.42578125" customWidth="1"/>
    <col min="15363" max="15365" width="15.7109375" customWidth="1"/>
    <col min="15617" max="15617" width="2.7109375" customWidth="1"/>
    <col min="15618" max="15618" width="20.42578125" customWidth="1"/>
    <col min="15619" max="15621" width="15.7109375" customWidth="1"/>
    <col min="15873" max="15873" width="2.7109375" customWidth="1"/>
    <col min="15874" max="15874" width="20.42578125" customWidth="1"/>
    <col min="15875" max="15877" width="15.7109375" customWidth="1"/>
    <col min="16129" max="16129" width="2.710937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76.5" thickTop="1" thickBot="1" x14ac:dyDescent="0.3">
      <c r="B4" s="111" t="s">
        <v>70</v>
      </c>
      <c r="C4" s="112" t="s">
        <v>77</v>
      </c>
      <c r="D4" s="112" t="s">
        <v>79</v>
      </c>
      <c r="E4" s="113" t="s">
        <v>84</v>
      </c>
    </row>
    <row r="5" spans="2:13" ht="16.5" thickTop="1" thickBot="1" x14ac:dyDescent="0.3">
      <c r="B5" s="108" t="s">
        <v>20</v>
      </c>
      <c r="C5" s="111">
        <f>'celoroční sled. 2015'!D14</f>
        <v>116</v>
      </c>
      <c r="D5" s="109">
        <f>'celoroční sled. 2015'!L14</f>
        <v>10</v>
      </c>
      <c r="E5" s="114">
        <f>D5/C5</f>
        <v>8.6206896551724144E-2</v>
      </c>
    </row>
    <row r="6" spans="2:13" ht="16.5" thickTop="1" thickBot="1" x14ac:dyDescent="0.3">
      <c r="B6" s="108" t="s">
        <v>26</v>
      </c>
      <c r="C6" s="109">
        <f>'celoroční sled. 2015'!D20</f>
        <v>118</v>
      </c>
      <c r="D6" s="109">
        <f>'celoroční sled. 2015'!L20</f>
        <v>8</v>
      </c>
      <c r="E6" s="115">
        <f>D6/C6</f>
        <v>6.7796610169491525E-2</v>
      </c>
    </row>
    <row r="7" spans="2:13" ht="16.5" thickTop="1" thickBot="1" x14ac:dyDescent="0.3">
      <c r="B7" s="108" t="s">
        <v>29</v>
      </c>
      <c r="C7" s="109">
        <f>'celoroční sled. 2015'!D23</f>
        <v>576</v>
      </c>
      <c r="D7" s="109">
        <f>'celoroční sled. 2015'!L23</f>
        <v>12</v>
      </c>
      <c r="E7" s="115">
        <f>D7/C7</f>
        <v>2.0833333333333332E-2</v>
      </c>
    </row>
    <row r="8" spans="2:13" ht="16.5" thickTop="1" thickBot="1" x14ac:dyDescent="0.3">
      <c r="B8" s="116" t="s">
        <v>85</v>
      </c>
      <c r="C8" s="117">
        <f>C5+C6+C7</f>
        <v>810</v>
      </c>
      <c r="D8" s="117">
        <f>D5+D6+D7</f>
        <v>30</v>
      </c>
      <c r="E8" s="115">
        <f>D8/C8</f>
        <v>3.7037037037037035E-2</v>
      </c>
    </row>
    <row r="9" spans="2:13" ht="16.5" thickTop="1" thickBot="1" x14ac:dyDescent="0.3">
      <c r="B9" s="108" t="s">
        <v>74</v>
      </c>
      <c r="C9" s="109">
        <f>'celoroční sled. 2015'!D15</f>
        <v>0</v>
      </c>
      <c r="D9" s="109">
        <f>'celoroční sled. 2015'!L15</f>
        <v>0</v>
      </c>
      <c r="E9" s="115" t="e">
        <f t="shared" ref="E9:E19" si="0">D9/C9</f>
        <v>#DIV/0!</v>
      </c>
      <c r="G9" s="104"/>
    </row>
    <row r="10" spans="2:13" ht="16.5" thickTop="1" thickBot="1" x14ac:dyDescent="0.3">
      <c r="B10" s="108" t="s">
        <v>75</v>
      </c>
      <c r="C10" s="109">
        <f>'celoroční sled. 2015'!D16</f>
        <v>0</v>
      </c>
      <c r="D10" s="109">
        <f>'celoroční sled. 2015'!L16</f>
        <v>0</v>
      </c>
      <c r="E10" s="115" t="e">
        <f t="shared" si="0"/>
        <v>#DIV/0!</v>
      </c>
    </row>
    <row r="11" spans="2:13" ht="16.5" thickTop="1" thickBot="1" x14ac:dyDescent="0.3">
      <c r="B11" s="108" t="s">
        <v>24</v>
      </c>
      <c r="C11" s="109">
        <f>'celoroční sled. 2015'!D18</f>
        <v>623</v>
      </c>
      <c r="D11" s="109">
        <f>'celoroční sled. 2015'!L18</f>
        <v>3</v>
      </c>
      <c r="E11" s="115">
        <f t="shared" si="0"/>
        <v>4.815409309791332E-3</v>
      </c>
    </row>
    <row r="12" spans="2:13" ht="16.5" thickTop="1" thickBot="1" x14ac:dyDescent="0.3">
      <c r="B12" s="108" t="s">
        <v>25</v>
      </c>
      <c r="C12" s="109">
        <f>'celoroční sled. 2015'!D19</f>
        <v>995</v>
      </c>
      <c r="D12" s="109">
        <f>'celoroční sled. 2015'!L19</f>
        <v>11</v>
      </c>
      <c r="E12" s="115">
        <f>D12/C12</f>
        <v>1.1055276381909548E-2</v>
      </c>
    </row>
    <row r="13" spans="2:13" ht="16.5" thickTop="1" thickBot="1" x14ac:dyDescent="0.3">
      <c r="B13" s="116" t="s">
        <v>86</v>
      </c>
      <c r="C13" s="117">
        <f>C11+C12</f>
        <v>1618</v>
      </c>
      <c r="D13" s="117">
        <f>D11+D12</f>
        <v>14</v>
      </c>
      <c r="E13" s="115">
        <f>D13/C13</f>
        <v>8.65265760197775E-3</v>
      </c>
    </row>
    <row r="14" spans="2:13" ht="16.5" thickTop="1" thickBot="1" x14ac:dyDescent="0.3">
      <c r="B14" s="108" t="s">
        <v>27</v>
      </c>
      <c r="C14" s="109">
        <f>'celoroční sled. 2015'!D21</f>
        <v>229</v>
      </c>
      <c r="D14" s="109">
        <f>'celoroční sled. 2015'!L21</f>
        <v>1</v>
      </c>
      <c r="E14" s="115">
        <f t="shared" si="0"/>
        <v>4.3668122270742356E-3</v>
      </c>
    </row>
    <row r="15" spans="2:13" ht="16.5" thickTop="1" thickBot="1" x14ac:dyDescent="0.3">
      <c r="B15" s="108" t="s">
        <v>28</v>
      </c>
      <c r="C15" s="109">
        <f>'celoroční sled. 2015'!D22</f>
        <v>178</v>
      </c>
      <c r="D15" s="109">
        <f>'celoroční sled. 2015'!L22</f>
        <v>2</v>
      </c>
      <c r="E15" s="115">
        <f t="shared" si="0"/>
        <v>1.1235955056179775E-2</v>
      </c>
    </row>
    <row r="16" spans="2:13" ht="16.5" thickTop="1" thickBot="1" x14ac:dyDescent="0.3">
      <c r="B16" s="118" t="s">
        <v>23</v>
      </c>
      <c r="C16" s="119">
        <f>'celoroční sled. 2015'!D17</f>
        <v>4</v>
      </c>
      <c r="D16" s="119">
        <f>'celoroční sled. 2015'!L17</f>
        <v>0</v>
      </c>
      <c r="E16" s="115">
        <f>D16/C16</f>
        <v>0</v>
      </c>
    </row>
    <row r="17" spans="2:5" ht="16.5" thickTop="1" thickBot="1" x14ac:dyDescent="0.3">
      <c r="B17" s="116" t="s">
        <v>87</v>
      </c>
      <c r="C17" s="117">
        <f>C14+C15+C16</f>
        <v>411</v>
      </c>
      <c r="D17" s="117">
        <f>D14+D15+D16</f>
        <v>3</v>
      </c>
      <c r="E17" s="115">
        <f>D17/C17</f>
        <v>7.2992700729927005E-3</v>
      </c>
    </row>
    <row r="18" spans="2:5" ht="16.5" thickTop="1" thickBot="1" x14ac:dyDescent="0.3">
      <c r="B18" s="116" t="s">
        <v>88</v>
      </c>
      <c r="C18" s="117">
        <f>'celoroční sled. 2015'!D24</f>
        <v>250</v>
      </c>
      <c r="D18" s="117">
        <f>'celoroční sled. 2015'!L24</f>
        <v>18</v>
      </c>
      <c r="E18" s="115">
        <f t="shared" si="0"/>
        <v>7.1999999999999995E-2</v>
      </c>
    </row>
    <row r="19" spans="2:5" ht="16.5" thickTop="1" thickBot="1" x14ac:dyDescent="0.3">
      <c r="B19" s="108" t="s">
        <v>76</v>
      </c>
      <c r="C19" s="109">
        <f>C8+C13+C17+C18</f>
        <v>3089</v>
      </c>
      <c r="D19" s="109">
        <f>D8+D13+D17+D18</f>
        <v>65</v>
      </c>
      <c r="E19" s="110">
        <f t="shared" si="0"/>
        <v>2.1042408546455164E-2</v>
      </c>
    </row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workbookViewId="0">
      <selection activeCell="D9" sqref="D9"/>
    </sheetView>
  </sheetViews>
  <sheetFormatPr defaultColWidth="9.140625" defaultRowHeight="15" x14ac:dyDescent="0.25"/>
  <cols>
    <col min="1" max="1" width="1.85546875" customWidth="1"/>
    <col min="2" max="2" width="20.42578125" customWidth="1"/>
    <col min="3" max="5" width="15.7109375" customWidth="1"/>
    <col min="257" max="257" width="1.85546875" customWidth="1"/>
    <col min="258" max="258" width="20.42578125" customWidth="1"/>
    <col min="259" max="261" width="15.7109375" customWidth="1"/>
    <col min="513" max="513" width="1.85546875" customWidth="1"/>
    <col min="514" max="514" width="20.42578125" customWidth="1"/>
    <col min="515" max="517" width="15.7109375" customWidth="1"/>
    <col min="769" max="769" width="1.85546875" customWidth="1"/>
    <col min="770" max="770" width="20.42578125" customWidth="1"/>
    <col min="771" max="773" width="15.7109375" customWidth="1"/>
    <col min="1025" max="1025" width="1.85546875" customWidth="1"/>
    <col min="1026" max="1026" width="20.42578125" customWidth="1"/>
    <col min="1027" max="1029" width="15.7109375" customWidth="1"/>
    <col min="1281" max="1281" width="1.85546875" customWidth="1"/>
    <col min="1282" max="1282" width="20.42578125" customWidth="1"/>
    <col min="1283" max="1285" width="15.7109375" customWidth="1"/>
    <col min="1537" max="1537" width="1.85546875" customWidth="1"/>
    <col min="1538" max="1538" width="20.42578125" customWidth="1"/>
    <col min="1539" max="1541" width="15.7109375" customWidth="1"/>
    <col min="1793" max="1793" width="1.85546875" customWidth="1"/>
    <col min="1794" max="1794" width="20.42578125" customWidth="1"/>
    <col min="1795" max="1797" width="15.7109375" customWidth="1"/>
    <col min="2049" max="2049" width="1.85546875" customWidth="1"/>
    <col min="2050" max="2050" width="20.42578125" customWidth="1"/>
    <col min="2051" max="2053" width="15.7109375" customWidth="1"/>
    <col min="2305" max="2305" width="1.85546875" customWidth="1"/>
    <col min="2306" max="2306" width="20.42578125" customWidth="1"/>
    <col min="2307" max="2309" width="15.7109375" customWidth="1"/>
    <col min="2561" max="2561" width="1.85546875" customWidth="1"/>
    <col min="2562" max="2562" width="20.42578125" customWidth="1"/>
    <col min="2563" max="2565" width="15.7109375" customWidth="1"/>
    <col min="2817" max="2817" width="1.85546875" customWidth="1"/>
    <col min="2818" max="2818" width="20.42578125" customWidth="1"/>
    <col min="2819" max="2821" width="15.7109375" customWidth="1"/>
    <col min="3073" max="3073" width="1.85546875" customWidth="1"/>
    <col min="3074" max="3074" width="20.42578125" customWidth="1"/>
    <col min="3075" max="3077" width="15.7109375" customWidth="1"/>
    <col min="3329" max="3329" width="1.85546875" customWidth="1"/>
    <col min="3330" max="3330" width="20.42578125" customWidth="1"/>
    <col min="3331" max="3333" width="15.7109375" customWidth="1"/>
    <col min="3585" max="3585" width="1.85546875" customWidth="1"/>
    <col min="3586" max="3586" width="20.42578125" customWidth="1"/>
    <col min="3587" max="3589" width="15.7109375" customWidth="1"/>
    <col min="3841" max="3841" width="1.85546875" customWidth="1"/>
    <col min="3842" max="3842" width="20.42578125" customWidth="1"/>
    <col min="3843" max="3845" width="15.7109375" customWidth="1"/>
    <col min="4097" max="4097" width="1.85546875" customWidth="1"/>
    <col min="4098" max="4098" width="20.42578125" customWidth="1"/>
    <col min="4099" max="4101" width="15.7109375" customWidth="1"/>
    <col min="4353" max="4353" width="1.85546875" customWidth="1"/>
    <col min="4354" max="4354" width="20.42578125" customWidth="1"/>
    <col min="4355" max="4357" width="15.7109375" customWidth="1"/>
    <col min="4609" max="4609" width="1.85546875" customWidth="1"/>
    <col min="4610" max="4610" width="20.42578125" customWidth="1"/>
    <col min="4611" max="4613" width="15.7109375" customWidth="1"/>
    <col min="4865" max="4865" width="1.85546875" customWidth="1"/>
    <col min="4866" max="4866" width="20.42578125" customWidth="1"/>
    <col min="4867" max="4869" width="15.7109375" customWidth="1"/>
    <col min="5121" max="5121" width="1.85546875" customWidth="1"/>
    <col min="5122" max="5122" width="20.42578125" customWidth="1"/>
    <col min="5123" max="5125" width="15.7109375" customWidth="1"/>
    <col min="5377" max="5377" width="1.85546875" customWidth="1"/>
    <col min="5378" max="5378" width="20.42578125" customWidth="1"/>
    <col min="5379" max="5381" width="15.7109375" customWidth="1"/>
    <col min="5633" max="5633" width="1.85546875" customWidth="1"/>
    <col min="5634" max="5634" width="20.42578125" customWidth="1"/>
    <col min="5635" max="5637" width="15.7109375" customWidth="1"/>
    <col min="5889" max="5889" width="1.85546875" customWidth="1"/>
    <col min="5890" max="5890" width="20.42578125" customWidth="1"/>
    <col min="5891" max="5893" width="15.7109375" customWidth="1"/>
    <col min="6145" max="6145" width="1.85546875" customWidth="1"/>
    <col min="6146" max="6146" width="20.42578125" customWidth="1"/>
    <col min="6147" max="6149" width="15.7109375" customWidth="1"/>
    <col min="6401" max="6401" width="1.85546875" customWidth="1"/>
    <col min="6402" max="6402" width="20.42578125" customWidth="1"/>
    <col min="6403" max="6405" width="15.7109375" customWidth="1"/>
    <col min="6657" max="6657" width="1.85546875" customWidth="1"/>
    <col min="6658" max="6658" width="20.42578125" customWidth="1"/>
    <col min="6659" max="6661" width="15.7109375" customWidth="1"/>
    <col min="6913" max="6913" width="1.85546875" customWidth="1"/>
    <col min="6914" max="6914" width="20.42578125" customWidth="1"/>
    <col min="6915" max="6917" width="15.7109375" customWidth="1"/>
    <col min="7169" max="7169" width="1.85546875" customWidth="1"/>
    <col min="7170" max="7170" width="20.42578125" customWidth="1"/>
    <col min="7171" max="7173" width="15.7109375" customWidth="1"/>
    <col min="7425" max="7425" width="1.85546875" customWidth="1"/>
    <col min="7426" max="7426" width="20.42578125" customWidth="1"/>
    <col min="7427" max="7429" width="15.7109375" customWidth="1"/>
    <col min="7681" max="7681" width="1.85546875" customWidth="1"/>
    <col min="7682" max="7682" width="20.42578125" customWidth="1"/>
    <col min="7683" max="7685" width="15.7109375" customWidth="1"/>
    <col min="7937" max="7937" width="1.85546875" customWidth="1"/>
    <col min="7938" max="7938" width="20.42578125" customWidth="1"/>
    <col min="7939" max="7941" width="15.7109375" customWidth="1"/>
    <col min="8193" max="8193" width="1.85546875" customWidth="1"/>
    <col min="8194" max="8194" width="20.42578125" customWidth="1"/>
    <col min="8195" max="8197" width="15.7109375" customWidth="1"/>
    <col min="8449" max="8449" width="1.85546875" customWidth="1"/>
    <col min="8450" max="8450" width="20.42578125" customWidth="1"/>
    <col min="8451" max="8453" width="15.7109375" customWidth="1"/>
    <col min="8705" max="8705" width="1.85546875" customWidth="1"/>
    <col min="8706" max="8706" width="20.42578125" customWidth="1"/>
    <col min="8707" max="8709" width="15.7109375" customWidth="1"/>
    <col min="8961" max="8961" width="1.85546875" customWidth="1"/>
    <col min="8962" max="8962" width="20.42578125" customWidth="1"/>
    <col min="8963" max="8965" width="15.7109375" customWidth="1"/>
    <col min="9217" max="9217" width="1.85546875" customWidth="1"/>
    <col min="9218" max="9218" width="20.42578125" customWidth="1"/>
    <col min="9219" max="9221" width="15.7109375" customWidth="1"/>
    <col min="9473" max="9473" width="1.85546875" customWidth="1"/>
    <col min="9474" max="9474" width="20.42578125" customWidth="1"/>
    <col min="9475" max="9477" width="15.7109375" customWidth="1"/>
    <col min="9729" max="9729" width="1.85546875" customWidth="1"/>
    <col min="9730" max="9730" width="20.42578125" customWidth="1"/>
    <col min="9731" max="9733" width="15.7109375" customWidth="1"/>
    <col min="9985" max="9985" width="1.85546875" customWidth="1"/>
    <col min="9986" max="9986" width="20.42578125" customWidth="1"/>
    <col min="9987" max="9989" width="15.7109375" customWidth="1"/>
    <col min="10241" max="10241" width="1.85546875" customWidth="1"/>
    <col min="10242" max="10242" width="20.42578125" customWidth="1"/>
    <col min="10243" max="10245" width="15.7109375" customWidth="1"/>
    <col min="10497" max="10497" width="1.85546875" customWidth="1"/>
    <col min="10498" max="10498" width="20.42578125" customWidth="1"/>
    <col min="10499" max="10501" width="15.7109375" customWidth="1"/>
    <col min="10753" max="10753" width="1.85546875" customWidth="1"/>
    <col min="10754" max="10754" width="20.42578125" customWidth="1"/>
    <col min="10755" max="10757" width="15.7109375" customWidth="1"/>
    <col min="11009" max="11009" width="1.85546875" customWidth="1"/>
    <col min="11010" max="11010" width="20.42578125" customWidth="1"/>
    <col min="11011" max="11013" width="15.7109375" customWidth="1"/>
    <col min="11265" max="11265" width="1.85546875" customWidth="1"/>
    <col min="11266" max="11266" width="20.42578125" customWidth="1"/>
    <col min="11267" max="11269" width="15.7109375" customWidth="1"/>
    <col min="11521" max="11521" width="1.85546875" customWidth="1"/>
    <col min="11522" max="11522" width="20.42578125" customWidth="1"/>
    <col min="11523" max="11525" width="15.7109375" customWidth="1"/>
    <col min="11777" max="11777" width="1.85546875" customWidth="1"/>
    <col min="11778" max="11778" width="20.42578125" customWidth="1"/>
    <col min="11779" max="11781" width="15.7109375" customWidth="1"/>
    <col min="12033" max="12033" width="1.85546875" customWidth="1"/>
    <col min="12034" max="12034" width="20.42578125" customWidth="1"/>
    <col min="12035" max="12037" width="15.7109375" customWidth="1"/>
    <col min="12289" max="12289" width="1.85546875" customWidth="1"/>
    <col min="12290" max="12290" width="20.42578125" customWidth="1"/>
    <col min="12291" max="12293" width="15.7109375" customWidth="1"/>
    <col min="12545" max="12545" width="1.85546875" customWidth="1"/>
    <col min="12546" max="12546" width="20.42578125" customWidth="1"/>
    <col min="12547" max="12549" width="15.7109375" customWidth="1"/>
    <col min="12801" max="12801" width="1.85546875" customWidth="1"/>
    <col min="12802" max="12802" width="20.42578125" customWidth="1"/>
    <col min="12803" max="12805" width="15.7109375" customWidth="1"/>
    <col min="13057" max="13057" width="1.85546875" customWidth="1"/>
    <col min="13058" max="13058" width="20.42578125" customWidth="1"/>
    <col min="13059" max="13061" width="15.7109375" customWidth="1"/>
    <col min="13313" max="13313" width="1.85546875" customWidth="1"/>
    <col min="13314" max="13314" width="20.42578125" customWidth="1"/>
    <col min="13315" max="13317" width="15.7109375" customWidth="1"/>
    <col min="13569" max="13569" width="1.85546875" customWidth="1"/>
    <col min="13570" max="13570" width="20.42578125" customWidth="1"/>
    <col min="13571" max="13573" width="15.7109375" customWidth="1"/>
    <col min="13825" max="13825" width="1.85546875" customWidth="1"/>
    <col min="13826" max="13826" width="20.42578125" customWidth="1"/>
    <col min="13827" max="13829" width="15.7109375" customWidth="1"/>
    <col min="14081" max="14081" width="1.85546875" customWidth="1"/>
    <col min="14082" max="14082" width="20.42578125" customWidth="1"/>
    <col min="14083" max="14085" width="15.7109375" customWidth="1"/>
    <col min="14337" max="14337" width="1.85546875" customWidth="1"/>
    <col min="14338" max="14338" width="20.42578125" customWidth="1"/>
    <col min="14339" max="14341" width="15.7109375" customWidth="1"/>
    <col min="14593" max="14593" width="1.85546875" customWidth="1"/>
    <col min="14594" max="14594" width="20.42578125" customWidth="1"/>
    <col min="14595" max="14597" width="15.7109375" customWidth="1"/>
    <col min="14849" max="14849" width="1.85546875" customWidth="1"/>
    <col min="14850" max="14850" width="20.42578125" customWidth="1"/>
    <col min="14851" max="14853" width="15.7109375" customWidth="1"/>
    <col min="15105" max="15105" width="1.85546875" customWidth="1"/>
    <col min="15106" max="15106" width="20.42578125" customWidth="1"/>
    <col min="15107" max="15109" width="15.7109375" customWidth="1"/>
    <col min="15361" max="15361" width="1.85546875" customWidth="1"/>
    <col min="15362" max="15362" width="20.42578125" customWidth="1"/>
    <col min="15363" max="15365" width="15.7109375" customWidth="1"/>
    <col min="15617" max="15617" width="1.85546875" customWidth="1"/>
    <col min="15618" max="15618" width="20.42578125" customWidth="1"/>
    <col min="15619" max="15621" width="15.7109375" customWidth="1"/>
    <col min="15873" max="15873" width="1.85546875" customWidth="1"/>
    <col min="15874" max="15874" width="20.42578125" customWidth="1"/>
    <col min="15875" max="15877" width="15.7109375" customWidth="1"/>
    <col min="16129" max="16129" width="1.8554687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7" t="s">
        <v>127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2:13" ht="16.5" thickTop="1" thickBot="1" x14ac:dyDescent="0.3"/>
    <row r="4" spans="2:13" ht="61.5" thickTop="1" thickBot="1" x14ac:dyDescent="0.3">
      <c r="B4" s="111" t="s">
        <v>89</v>
      </c>
      <c r="C4" s="112" t="s">
        <v>90</v>
      </c>
      <c r="D4" s="112" t="s">
        <v>91</v>
      </c>
      <c r="E4" s="112" t="s">
        <v>92</v>
      </c>
    </row>
    <row r="5" spans="2:13" ht="16.5" thickTop="1" thickBot="1" x14ac:dyDescent="0.3">
      <c r="B5" s="120" t="s">
        <v>93</v>
      </c>
      <c r="C5" s="121">
        <f>'celoroční sum 2015'!M24</f>
        <v>71</v>
      </c>
      <c r="D5" s="119">
        <v>19</v>
      </c>
      <c r="E5" s="114">
        <f>D5/C5</f>
        <v>0.26760563380281688</v>
      </c>
    </row>
    <row r="6" spans="2:13" ht="16.5" thickTop="1" thickBot="1" x14ac:dyDescent="0.3">
      <c r="B6" s="120" t="s">
        <v>94</v>
      </c>
      <c r="C6" s="119">
        <f>'celoroční sum 2015'!M24</f>
        <v>71</v>
      </c>
      <c r="D6" s="119">
        <v>30</v>
      </c>
      <c r="E6" s="114">
        <f>D6/C6</f>
        <v>0.42253521126760563</v>
      </c>
    </row>
    <row r="7" spans="2:13" ht="31.5" thickTop="1" thickBot="1" x14ac:dyDescent="0.3">
      <c r="B7" s="120" t="s">
        <v>95</v>
      </c>
      <c r="C7" s="119">
        <f>'celoroční sum 2015'!M24</f>
        <v>71</v>
      </c>
      <c r="D7" s="119">
        <v>18</v>
      </c>
      <c r="E7" s="115">
        <f>D7/C7</f>
        <v>0.25352112676056338</v>
      </c>
    </row>
    <row r="8" spans="2:13" ht="31.5" thickTop="1" thickBot="1" x14ac:dyDescent="0.3">
      <c r="B8" s="120" t="s">
        <v>96</v>
      </c>
      <c r="C8" s="119">
        <f>'celoroční sum 2015'!M24</f>
        <v>71</v>
      </c>
      <c r="D8" s="119">
        <v>4</v>
      </c>
      <c r="E8" s="115">
        <f>D8/C8</f>
        <v>5.6338028169014086E-2</v>
      </c>
    </row>
    <row r="9" spans="2:13" ht="15.75" thickTop="1" x14ac:dyDescent="0.25"/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opLeftCell="A13" workbookViewId="0">
      <selection activeCell="C20" sqref="C20"/>
    </sheetView>
  </sheetViews>
  <sheetFormatPr defaultRowHeight="15" x14ac:dyDescent="0.25"/>
  <cols>
    <col min="1" max="1" width="2.7109375" customWidth="1"/>
    <col min="2" max="2" width="20.42578125" customWidth="1"/>
    <col min="3" max="5" width="15.7109375" customWidth="1"/>
    <col min="257" max="257" width="2.7109375" customWidth="1"/>
    <col min="258" max="258" width="20.42578125" customWidth="1"/>
    <col min="259" max="261" width="15.7109375" customWidth="1"/>
    <col min="513" max="513" width="2.7109375" customWidth="1"/>
    <col min="514" max="514" width="20.42578125" customWidth="1"/>
    <col min="515" max="517" width="15.7109375" customWidth="1"/>
    <col min="769" max="769" width="2.7109375" customWidth="1"/>
    <col min="770" max="770" width="20.42578125" customWidth="1"/>
    <col min="771" max="773" width="15.7109375" customWidth="1"/>
    <col min="1025" max="1025" width="2.7109375" customWidth="1"/>
    <col min="1026" max="1026" width="20.42578125" customWidth="1"/>
    <col min="1027" max="1029" width="15.7109375" customWidth="1"/>
    <col min="1281" max="1281" width="2.7109375" customWidth="1"/>
    <col min="1282" max="1282" width="20.42578125" customWidth="1"/>
    <col min="1283" max="1285" width="15.7109375" customWidth="1"/>
    <col min="1537" max="1537" width="2.7109375" customWidth="1"/>
    <col min="1538" max="1538" width="20.42578125" customWidth="1"/>
    <col min="1539" max="1541" width="15.7109375" customWidth="1"/>
    <col min="1793" max="1793" width="2.7109375" customWidth="1"/>
    <col min="1794" max="1794" width="20.42578125" customWidth="1"/>
    <col min="1795" max="1797" width="15.7109375" customWidth="1"/>
    <col min="2049" max="2049" width="2.7109375" customWidth="1"/>
    <col min="2050" max="2050" width="20.42578125" customWidth="1"/>
    <col min="2051" max="2053" width="15.7109375" customWidth="1"/>
    <col min="2305" max="2305" width="2.7109375" customWidth="1"/>
    <col min="2306" max="2306" width="20.42578125" customWidth="1"/>
    <col min="2307" max="2309" width="15.7109375" customWidth="1"/>
    <col min="2561" max="2561" width="2.7109375" customWidth="1"/>
    <col min="2562" max="2562" width="20.42578125" customWidth="1"/>
    <col min="2563" max="2565" width="15.7109375" customWidth="1"/>
    <col min="2817" max="2817" width="2.7109375" customWidth="1"/>
    <col min="2818" max="2818" width="20.42578125" customWidth="1"/>
    <col min="2819" max="2821" width="15.7109375" customWidth="1"/>
    <col min="3073" max="3073" width="2.7109375" customWidth="1"/>
    <col min="3074" max="3074" width="20.42578125" customWidth="1"/>
    <col min="3075" max="3077" width="15.7109375" customWidth="1"/>
    <col min="3329" max="3329" width="2.7109375" customWidth="1"/>
    <col min="3330" max="3330" width="20.42578125" customWidth="1"/>
    <col min="3331" max="3333" width="15.7109375" customWidth="1"/>
    <col min="3585" max="3585" width="2.7109375" customWidth="1"/>
    <col min="3586" max="3586" width="20.42578125" customWidth="1"/>
    <col min="3587" max="3589" width="15.7109375" customWidth="1"/>
    <col min="3841" max="3841" width="2.7109375" customWidth="1"/>
    <col min="3842" max="3842" width="20.42578125" customWidth="1"/>
    <col min="3843" max="3845" width="15.7109375" customWidth="1"/>
    <col min="4097" max="4097" width="2.7109375" customWidth="1"/>
    <col min="4098" max="4098" width="20.42578125" customWidth="1"/>
    <col min="4099" max="4101" width="15.7109375" customWidth="1"/>
    <col min="4353" max="4353" width="2.7109375" customWidth="1"/>
    <col min="4354" max="4354" width="20.42578125" customWidth="1"/>
    <col min="4355" max="4357" width="15.7109375" customWidth="1"/>
    <col min="4609" max="4609" width="2.7109375" customWidth="1"/>
    <col min="4610" max="4610" width="20.42578125" customWidth="1"/>
    <col min="4611" max="4613" width="15.7109375" customWidth="1"/>
    <col min="4865" max="4865" width="2.7109375" customWidth="1"/>
    <col min="4866" max="4866" width="20.42578125" customWidth="1"/>
    <col min="4867" max="4869" width="15.7109375" customWidth="1"/>
    <col min="5121" max="5121" width="2.7109375" customWidth="1"/>
    <col min="5122" max="5122" width="20.42578125" customWidth="1"/>
    <col min="5123" max="5125" width="15.7109375" customWidth="1"/>
    <col min="5377" max="5377" width="2.7109375" customWidth="1"/>
    <col min="5378" max="5378" width="20.42578125" customWidth="1"/>
    <col min="5379" max="5381" width="15.7109375" customWidth="1"/>
    <col min="5633" max="5633" width="2.7109375" customWidth="1"/>
    <col min="5634" max="5634" width="20.42578125" customWidth="1"/>
    <col min="5635" max="5637" width="15.7109375" customWidth="1"/>
    <col min="5889" max="5889" width="2.7109375" customWidth="1"/>
    <col min="5890" max="5890" width="20.42578125" customWidth="1"/>
    <col min="5891" max="5893" width="15.7109375" customWidth="1"/>
    <col min="6145" max="6145" width="2.7109375" customWidth="1"/>
    <col min="6146" max="6146" width="20.42578125" customWidth="1"/>
    <col min="6147" max="6149" width="15.7109375" customWidth="1"/>
    <col min="6401" max="6401" width="2.7109375" customWidth="1"/>
    <col min="6402" max="6402" width="20.42578125" customWidth="1"/>
    <col min="6403" max="6405" width="15.7109375" customWidth="1"/>
    <col min="6657" max="6657" width="2.7109375" customWidth="1"/>
    <col min="6658" max="6658" width="20.42578125" customWidth="1"/>
    <col min="6659" max="6661" width="15.7109375" customWidth="1"/>
    <col min="6913" max="6913" width="2.7109375" customWidth="1"/>
    <col min="6914" max="6914" width="20.42578125" customWidth="1"/>
    <col min="6915" max="6917" width="15.7109375" customWidth="1"/>
    <col min="7169" max="7169" width="2.7109375" customWidth="1"/>
    <col min="7170" max="7170" width="20.42578125" customWidth="1"/>
    <col min="7171" max="7173" width="15.7109375" customWidth="1"/>
    <col min="7425" max="7425" width="2.7109375" customWidth="1"/>
    <col min="7426" max="7426" width="20.42578125" customWidth="1"/>
    <col min="7427" max="7429" width="15.7109375" customWidth="1"/>
    <col min="7681" max="7681" width="2.7109375" customWidth="1"/>
    <col min="7682" max="7682" width="20.42578125" customWidth="1"/>
    <col min="7683" max="7685" width="15.7109375" customWidth="1"/>
    <col min="7937" max="7937" width="2.7109375" customWidth="1"/>
    <col min="7938" max="7938" width="20.42578125" customWidth="1"/>
    <col min="7939" max="7941" width="15.7109375" customWidth="1"/>
    <col min="8193" max="8193" width="2.7109375" customWidth="1"/>
    <col min="8194" max="8194" width="20.42578125" customWidth="1"/>
    <col min="8195" max="8197" width="15.7109375" customWidth="1"/>
    <col min="8449" max="8449" width="2.7109375" customWidth="1"/>
    <col min="8450" max="8450" width="20.42578125" customWidth="1"/>
    <col min="8451" max="8453" width="15.7109375" customWidth="1"/>
    <col min="8705" max="8705" width="2.7109375" customWidth="1"/>
    <col min="8706" max="8706" width="20.42578125" customWidth="1"/>
    <col min="8707" max="8709" width="15.7109375" customWidth="1"/>
    <col min="8961" max="8961" width="2.7109375" customWidth="1"/>
    <col min="8962" max="8962" width="20.42578125" customWidth="1"/>
    <col min="8963" max="8965" width="15.7109375" customWidth="1"/>
    <col min="9217" max="9217" width="2.7109375" customWidth="1"/>
    <col min="9218" max="9218" width="20.42578125" customWidth="1"/>
    <col min="9219" max="9221" width="15.7109375" customWidth="1"/>
    <col min="9473" max="9473" width="2.7109375" customWidth="1"/>
    <col min="9474" max="9474" width="20.42578125" customWidth="1"/>
    <col min="9475" max="9477" width="15.7109375" customWidth="1"/>
    <col min="9729" max="9729" width="2.7109375" customWidth="1"/>
    <col min="9730" max="9730" width="20.42578125" customWidth="1"/>
    <col min="9731" max="9733" width="15.7109375" customWidth="1"/>
    <col min="9985" max="9985" width="2.7109375" customWidth="1"/>
    <col min="9986" max="9986" width="20.42578125" customWidth="1"/>
    <col min="9987" max="9989" width="15.7109375" customWidth="1"/>
    <col min="10241" max="10241" width="2.7109375" customWidth="1"/>
    <col min="10242" max="10242" width="20.42578125" customWidth="1"/>
    <col min="10243" max="10245" width="15.7109375" customWidth="1"/>
    <col min="10497" max="10497" width="2.7109375" customWidth="1"/>
    <col min="10498" max="10498" width="20.42578125" customWidth="1"/>
    <col min="10499" max="10501" width="15.7109375" customWidth="1"/>
    <col min="10753" max="10753" width="2.7109375" customWidth="1"/>
    <col min="10754" max="10754" width="20.42578125" customWidth="1"/>
    <col min="10755" max="10757" width="15.7109375" customWidth="1"/>
    <col min="11009" max="11009" width="2.7109375" customWidth="1"/>
    <col min="11010" max="11010" width="20.42578125" customWidth="1"/>
    <col min="11011" max="11013" width="15.7109375" customWidth="1"/>
    <col min="11265" max="11265" width="2.7109375" customWidth="1"/>
    <col min="11266" max="11266" width="20.42578125" customWidth="1"/>
    <col min="11267" max="11269" width="15.7109375" customWidth="1"/>
    <col min="11521" max="11521" width="2.7109375" customWidth="1"/>
    <col min="11522" max="11522" width="20.42578125" customWidth="1"/>
    <col min="11523" max="11525" width="15.7109375" customWidth="1"/>
    <col min="11777" max="11777" width="2.7109375" customWidth="1"/>
    <col min="11778" max="11778" width="20.42578125" customWidth="1"/>
    <col min="11779" max="11781" width="15.7109375" customWidth="1"/>
    <col min="12033" max="12033" width="2.7109375" customWidth="1"/>
    <col min="12034" max="12034" width="20.42578125" customWidth="1"/>
    <col min="12035" max="12037" width="15.7109375" customWidth="1"/>
    <col min="12289" max="12289" width="2.7109375" customWidth="1"/>
    <col min="12290" max="12290" width="20.42578125" customWidth="1"/>
    <col min="12291" max="12293" width="15.7109375" customWidth="1"/>
    <col min="12545" max="12545" width="2.7109375" customWidth="1"/>
    <col min="12546" max="12546" width="20.42578125" customWidth="1"/>
    <col min="12547" max="12549" width="15.7109375" customWidth="1"/>
    <col min="12801" max="12801" width="2.7109375" customWidth="1"/>
    <col min="12802" max="12802" width="20.42578125" customWidth="1"/>
    <col min="12803" max="12805" width="15.7109375" customWidth="1"/>
    <col min="13057" max="13057" width="2.7109375" customWidth="1"/>
    <col min="13058" max="13058" width="20.42578125" customWidth="1"/>
    <col min="13059" max="13061" width="15.7109375" customWidth="1"/>
    <col min="13313" max="13313" width="2.7109375" customWidth="1"/>
    <col min="13314" max="13314" width="20.42578125" customWidth="1"/>
    <col min="13315" max="13317" width="15.7109375" customWidth="1"/>
    <col min="13569" max="13569" width="2.7109375" customWidth="1"/>
    <col min="13570" max="13570" width="20.42578125" customWidth="1"/>
    <col min="13571" max="13573" width="15.7109375" customWidth="1"/>
    <col min="13825" max="13825" width="2.7109375" customWidth="1"/>
    <col min="13826" max="13826" width="20.42578125" customWidth="1"/>
    <col min="13827" max="13829" width="15.7109375" customWidth="1"/>
    <col min="14081" max="14081" width="2.7109375" customWidth="1"/>
    <col min="14082" max="14082" width="20.42578125" customWidth="1"/>
    <col min="14083" max="14085" width="15.7109375" customWidth="1"/>
    <col min="14337" max="14337" width="2.7109375" customWidth="1"/>
    <col min="14338" max="14338" width="20.42578125" customWidth="1"/>
    <col min="14339" max="14341" width="15.7109375" customWidth="1"/>
    <col min="14593" max="14593" width="2.7109375" customWidth="1"/>
    <col min="14594" max="14594" width="20.42578125" customWidth="1"/>
    <col min="14595" max="14597" width="15.7109375" customWidth="1"/>
    <col min="14849" max="14849" width="2.7109375" customWidth="1"/>
    <col min="14850" max="14850" width="20.42578125" customWidth="1"/>
    <col min="14851" max="14853" width="15.7109375" customWidth="1"/>
    <col min="15105" max="15105" width="2.7109375" customWidth="1"/>
    <col min="15106" max="15106" width="20.42578125" customWidth="1"/>
    <col min="15107" max="15109" width="15.7109375" customWidth="1"/>
    <col min="15361" max="15361" width="2.7109375" customWidth="1"/>
    <col min="15362" max="15362" width="20.42578125" customWidth="1"/>
    <col min="15363" max="15365" width="15.7109375" customWidth="1"/>
    <col min="15617" max="15617" width="2.7109375" customWidth="1"/>
    <col min="15618" max="15618" width="20.42578125" customWidth="1"/>
    <col min="15619" max="15621" width="15.7109375" customWidth="1"/>
    <col min="15873" max="15873" width="2.7109375" customWidth="1"/>
    <col min="15874" max="15874" width="20.42578125" customWidth="1"/>
    <col min="15875" max="15877" width="15.7109375" customWidth="1"/>
    <col min="16129" max="16129" width="2.7109375" customWidth="1"/>
    <col min="16130" max="16130" width="20.42578125" customWidth="1"/>
    <col min="16131" max="16133" width="15.7109375" customWidth="1"/>
  </cols>
  <sheetData>
    <row r="1" spans="2:13" ht="15.75" thickBot="1" x14ac:dyDescent="0.3"/>
    <row r="2" spans="2:13" ht="27.75" thickTop="1" thickBot="1" x14ac:dyDescent="0.45">
      <c r="B2" s="135" t="s">
        <v>129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6.5" thickTop="1" thickBot="1" x14ac:dyDescent="0.3"/>
    <row r="4" spans="2:13" ht="57.75" thickTop="1" thickBot="1" x14ac:dyDescent="0.3">
      <c r="B4" s="122" t="s">
        <v>97</v>
      </c>
      <c r="C4" s="123" t="s">
        <v>98</v>
      </c>
      <c r="D4" s="123" t="s">
        <v>99</v>
      </c>
      <c r="E4" s="124" t="s">
        <v>100</v>
      </c>
    </row>
    <row r="5" spans="2:13" ht="16.5" thickTop="1" thickBot="1" x14ac:dyDescent="0.3">
      <c r="B5" s="116" t="s">
        <v>101</v>
      </c>
      <c r="C5" s="125">
        <f>'celoroční sum 2015'!M24</f>
        <v>71</v>
      </c>
      <c r="D5" s="117">
        <f>'celoroční sum 2015'!B24</f>
        <v>302</v>
      </c>
      <c r="E5" s="114">
        <f>C5/D5</f>
        <v>0.23509933774834438</v>
      </c>
    </row>
    <row r="6" spans="2:13" ht="16.5" thickTop="1" thickBot="1" x14ac:dyDescent="0.3">
      <c r="B6" s="116" t="s">
        <v>102</v>
      </c>
      <c r="C6" s="117">
        <f>'celoroční sum 2015'!E24</f>
        <v>164</v>
      </c>
      <c r="D6" s="117">
        <f>'celoroční sum 2015'!B24</f>
        <v>302</v>
      </c>
      <c r="E6" s="114">
        <f t="shared" ref="E6:E20" si="0">C6/D6</f>
        <v>0.54304635761589404</v>
      </c>
    </row>
    <row r="7" spans="2:13" ht="16.5" thickTop="1" thickBot="1" x14ac:dyDescent="0.3">
      <c r="B7" s="126" t="s">
        <v>56</v>
      </c>
      <c r="C7" s="109">
        <f>'celoroční sum 2015'!D28</f>
        <v>3</v>
      </c>
      <c r="D7" s="109"/>
      <c r="E7" s="127"/>
    </row>
    <row r="8" spans="2:13" ht="16.5" thickTop="1" thickBot="1" x14ac:dyDescent="0.3">
      <c r="B8" s="126" t="s">
        <v>59</v>
      </c>
      <c r="C8" s="119">
        <f>'celoroční sum 2015'!D29</f>
        <v>3</v>
      </c>
      <c r="D8" s="119"/>
      <c r="E8" s="127"/>
    </row>
    <row r="9" spans="2:13" ht="16.5" thickTop="1" thickBot="1" x14ac:dyDescent="0.3">
      <c r="B9" s="126" t="s">
        <v>61</v>
      </c>
      <c r="C9" s="109">
        <f>'celoroční sum 2015'!D30</f>
        <v>2</v>
      </c>
      <c r="D9" s="109"/>
      <c r="E9" s="127"/>
      <c r="G9" s="104"/>
    </row>
    <row r="10" spans="2:13" ht="16.5" thickTop="1" thickBot="1" x14ac:dyDescent="0.3">
      <c r="B10" s="108" t="s">
        <v>103</v>
      </c>
      <c r="C10" s="109">
        <f>'celoroční sum 2015'!D31</f>
        <v>0</v>
      </c>
      <c r="D10" s="109"/>
      <c r="E10" s="127"/>
    </row>
    <row r="11" spans="2:13" ht="16.5" thickTop="1" thickBot="1" x14ac:dyDescent="0.3">
      <c r="B11" s="108" t="s">
        <v>104</v>
      </c>
      <c r="C11" s="109">
        <f>'celoroční sum 2015'!D32</f>
        <v>0</v>
      </c>
      <c r="D11" s="109"/>
      <c r="E11" s="127"/>
    </row>
    <row r="12" spans="2:13" ht="16.5" thickTop="1" thickBot="1" x14ac:dyDescent="0.3">
      <c r="B12" s="108" t="s">
        <v>109</v>
      </c>
      <c r="C12" s="109">
        <f>'celoroční sum 2015'!D33</f>
        <v>9</v>
      </c>
      <c r="D12" s="109"/>
      <c r="E12" s="127"/>
    </row>
    <row r="13" spans="2:13" ht="16.5" thickTop="1" thickBot="1" x14ac:dyDescent="0.3">
      <c r="B13" s="108" t="s">
        <v>68</v>
      </c>
      <c r="C13" s="109">
        <v>0</v>
      </c>
      <c r="D13" s="109"/>
      <c r="E13" s="127"/>
    </row>
    <row r="14" spans="2:13" ht="16.5" thickTop="1" thickBot="1" x14ac:dyDescent="0.3">
      <c r="B14" s="108" t="s">
        <v>110</v>
      </c>
      <c r="C14" s="109">
        <f>'celoroční sum 2015'!D34</f>
        <v>2</v>
      </c>
      <c r="D14" s="109"/>
      <c r="E14" s="127"/>
    </row>
    <row r="15" spans="2:13" ht="16.5" thickTop="1" thickBot="1" x14ac:dyDescent="0.3">
      <c r="B15" s="108" t="s">
        <v>69</v>
      </c>
      <c r="C15" s="109">
        <f>'celoroční sum 2015'!D35</f>
        <v>1</v>
      </c>
      <c r="D15" s="109"/>
      <c r="E15" s="127"/>
    </row>
    <row r="16" spans="2:13" ht="16.5" thickTop="1" thickBot="1" x14ac:dyDescent="0.3">
      <c r="B16" s="116" t="s">
        <v>105</v>
      </c>
      <c r="C16" s="117">
        <f>C7+C8+C9+C10+C11+C12</f>
        <v>17</v>
      </c>
      <c r="D16" s="117">
        <f>'celoroční sum 2015'!B24</f>
        <v>302</v>
      </c>
      <c r="E16" s="114">
        <f t="shared" si="0"/>
        <v>5.6291390728476824E-2</v>
      </c>
    </row>
    <row r="17" spans="2:5" ht="16.5" thickTop="1" thickBot="1" x14ac:dyDescent="0.3">
      <c r="B17" s="126" t="s">
        <v>57</v>
      </c>
      <c r="C17" s="109">
        <f>'celoroční sum 2015'!H28</f>
        <v>10</v>
      </c>
      <c r="D17" s="109"/>
      <c r="E17" s="127"/>
    </row>
    <row r="18" spans="2:5" ht="16.5" thickTop="1" thickBot="1" x14ac:dyDescent="0.3">
      <c r="B18" s="126" t="s">
        <v>60</v>
      </c>
      <c r="C18" s="109">
        <f>'celoroční sum 2015'!H29</f>
        <v>2</v>
      </c>
      <c r="D18" s="109"/>
      <c r="E18" s="127"/>
    </row>
    <row r="19" spans="2:5" ht="16.5" thickTop="1" thickBot="1" x14ac:dyDescent="0.3">
      <c r="B19" s="108" t="s">
        <v>106</v>
      </c>
      <c r="C19" s="119">
        <f>'celoroční sum 2015'!H30</f>
        <v>3</v>
      </c>
      <c r="D19" s="119"/>
      <c r="E19" s="127"/>
    </row>
    <row r="20" spans="2:5" ht="16.5" thickTop="1" thickBot="1" x14ac:dyDescent="0.3">
      <c r="B20" s="116" t="s">
        <v>107</v>
      </c>
      <c r="C20" s="117">
        <f>C17+C18+C19</f>
        <v>15</v>
      </c>
      <c r="D20" s="117">
        <f>'celoroční sum 2015'!B24</f>
        <v>302</v>
      </c>
      <c r="E20" s="114">
        <f t="shared" si="0"/>
        <v>4.9668874172185427E-2</v>
      </c>
    </row>
    <row r="21" spans="2:5" ht="15.75" thickTop="1" x14ac:dyDescent="0.25"/>
  </sheetData>
  <mergeCells count="1">
    <mergeCell ref="B2:M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7" workbookViewId="0">
      <selection activeCell="J32" sqref="J32"/>
    </sheetView>
  </sheetViews>
  <sheetFormatPr defaultRowHeight="15" x14ac:dyDescent="0.25"/>
  <cols>
    <col min="1" max="1" width="10.7109375" customWidth="1"/>
    <col min="257" max="257" width="10.7109375" customWidth="1"/>
    <col min="513" max="513" width="10.7109375" customWidth="1"/>
    <col min="769" max="769" width="10.7109375" customWidth="1"/>
    <col min="1025" max="1025" width="10.7109375" customWidth="1"/>
    <col min="1281" max="1281" width="10.7109375" customWidth="1"/>
    <col min="1537" max="1537" width="10.7109375" customWidth="1"/>
    <col min="1793" max="1793" width="10.7109375" customWidth="1"/>
    <col min="2049" max="2049" width="10.7109375" customWidth="1"/>
    <col min="2305" max="2305" width="10.7109375" customWidth="1"/>
    <col min="2561" max="2561" width="10.7109375" customWidth="1"/>
    <col min="2817" max="2817" width="10.7109375" customWidth="1"/>
    <col min="3073" max="3073" width="10.7109375" customWidth="1"/>
    <col min="3329" max="3329" width="10.7109375" customWidth="1"/>
    <col min="3585" max="3585" width="10.7109375" customWidth="1"/>
    <col min="3841" max="3841" width="10.7109375" customWidth="1"/>
    <col min="4097" max="4097" width="10.7109375" customWidth="1"/>
    <col min="4353" max="4353" width="10.7109375" customWidth="1"/>
    <col min="4609" max="4609" width="10.7109375" customWidth="1"/>
    <col min="4865" max="4865" width="10.7109375" customWidth="1"/>
    <col min="5121" max="5121" width="10.7109375" customWidth="1"/>
    <col min="5377" max="5377" width="10.7109375" customWidth="1"/>
    <col min="5633" max="5633" width="10.7109375" customWidth="1"/>
    <col min="5889" max="5889" width="10.7109375" customWidth="1"/>
    <col min="6145" max="6145" width="10.7109375" customWidth="1"/>
    <col min="6401" max="6401" width="10.7109375" customWidth="1"/>
    <col min="6657" max="6657" width="10.7109375" customWidth="1"/>
    <col min="6913" max="6913" width="10.7109375" customWidth="1"/>
    <col min="7169" max="7169" width="10.7109375" customWidth="1"/>
    <col min="7425" max="7425" width="10.7109375" customWidth="1"/>
    <col min="7681" max="7681" width="10.7109375" customWidth="1"/>
    <col min="7937" max="7937" width="10.7109375" customWidth="1"/>
    <col min="8193" max="8193" width="10.7109375" customWidth="1"/>
    <col min="8449" max="8449" width="10.7109375" customWidth="1"/>
    <col min="8705" max="8705" width="10.7109375" customWidth="1"/>
    <col min="8961" max="8961" width="10.7109375" customWidth="1"/>
    <col min="9217" max="9217" width="10.7109375" customWidth="1"/>
    <col min="9473" max="9473" width="10.7109375" customWidth="1"/>
    <col min="9729" max="9729" width="10.7109375" customWidth="1"/>
    <col min="9985" max="9985" width="10.7109375" customWidth="1"/>
    <col min="10241" max="10241" width="10.7109375" customWidth="1"/>
    <col min="10497" max="10497" width="10.7109375" customWidth="1"/>
    <col min="10753" max="10753" width="10.7109375" customWidth="1"/>
    <col min="11009" max="11009" width="10.7109375" customWidth="1"/>
    <col min="11265" max="11265" width="10.7109375" customWidth="1"/>
    <col min="11521" max="11521" width="10.7109375" customWidth="1"/>
    <col min="11777" max="11777" width="10.7109375" customWidth="1"/>
    <col min="12033" max="12033" width="10.7109375" customWidth="1"/>
    <col min="12289" max="12289" width="10.7109375" customWidth="1"/>
    <col min="12545" max="12545" width="10.7109375" customWidth="1"/>
    <col min="12801" max="12801" width="10.7109375" customWidth="1"/>
    <col min="13057" max="13057" width="10.7109375" customWidth="1"/>
    <col min="13313" max="13313" width="10.7109375" customWidth="1"/>
    <col min="13569" max="13569" width="10.7109375" customWidth="1"/>
    <col min="13825" max="13825" width="10.7109375" customWidth="1"/>
    <col min="14081" max="14081" width="10.7109375" customWidth="1"/>
    <col min="14337" max="14337" width="10.7109375" customWidth="1"/>
    <col min="14593" max="14593" width="10.7109375" customWidth="1"/>
    <col min="14849" max="14849" width="10.7109375" customWidth="1"/>
    <col min="15105" max="15105" width="10.7109375" customWidth="1"/>
    <col min="15361" max="15361" width="10.7109375" customWidth="1"/>
    <col min="15617" max="15617" width="10.7109375" customWidth="1"/>
    <col min="15873" max="15873" width="10.7109375" customWidth="1"/>
    <col min="16129" max="16129" width="10.7109375" customWidth="1"/>
  </cols>
  <sheetData>
    <row r="1" spans="1:14" ht="15.75" thickBot="1" x14ac:dyDescent="0.3"/>
    <row r="2" spans="1:14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25">
      <c r="A3" s="5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4"/>
    </row>
    <row r="4" spans="1:14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4"/>
    </row>
    <row r="5" spans="1:14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4"/>
    </row>
    <row r="6" spans="1:14" ht="15.75" x14ac:dyDescent="0.25">
      <c r="A6" s="55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 ht="15.75" thickBot="1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4"/>
    </row>
    <row r="8" spans="1:14" ht="15.75" thickBot="1" x14ac:dyDescent="0.3">
      <c r="A8" s="3" t="s">
        <v>1</v>
      </c>
      <c r="B8" s="4" t="s">
        <v>112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5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thickBot="1" x14ac:dyDescent="0.3">
      <c r="A10" s="132" t="s">
        <v>33</v>
      </c>
      <c r="B10" s="133" t="s">
        <v>34</v>
      </c>
      <c r="C10" s="57" t="s">
        <v>35</v>
      </c>
      <c r="D10" s="57"/>
      <c r="E10" s="57"/>
      <c r="F10" s="6"/>
      <c r="G10" s="50" t="s">
        <v>36</v>
      </c>
      <c r="H10" s="51"/>
      <c r="I10" s="51"/>
      <c r="J10" s="51"/>
      <c r="K10" s="50" t="s">
        <v>37</v>
      </c>
      <c r="L10" s="51"/>
      <c r="M10" s="51"/>
      <c r="N10" s="52"/>
    </row>
    <row r="11" spans="1:14" ht="15.75" thickBot="1" x14ac:dyDescent="0.3">
      <c r="A11" s="132"/>
      <c r="B11" s="133"/>
      <c r="C11" s="133" t="s">
        <v>38</v>
      </c>
      <c r="D11" s="133" t="s">
        <v>39</v>
      </c>
      <c r="E11" s="134" t="s">
        <v>40</v>
      </c>
      <c r="F11" s="131" t="s">
        <v>41</v>
      </c>
      <c r="G11" s="58" t="s">
        <v>42</v>
      </c>
      <c r="H11" s="59"/>
      <c r="I11" s="59"/>
      <c r="J11" s="59"/>
      <c r="K11" s="58"/>
      <c r="L11" s="59"/>
      <c r="M11" s="59"/>
      <c r="N11" s="60"/>
    </row>
    <row r="12" spans="1:14" ht="15.75" thickBot="1" x14ac:dyDescent="0.3">
      <c r="A12" s="132"/>
      <c r="B12" s="133"/>
      <c r="C12" s="133"/>
      <c r="D12" s="133"/>
      <c r="E12" s="134"/>
      <c r="F12" s="131"/>
      <c r="G12" s="61" t="s">
        <v>43</v>
      </c>
      <c r="H12" s="61" t="s">
        <v>44</v>
      </c>
      <c r="I12" s="61" t="s">
        <v>45</v>
      </c>
      <c r="J12" s="61" t="s">
        <v>46</v>
      </c>
      <c r="K12" s="61" t="s">
        <v>47</v>
      </c>
      <c r="L12" s="61" t="s">
        <v>48</v>
      </c>
      <c r="M12" s="61" t="s">
        <v>49</v>
      </c>
      <c r="N12" s="61" t="s">
        <v>50</v>
      </c>
    </row>
    <row r="13" spans="1:14" ht="15.75" thickBot="1" x14ac:dyDescent="0.3">
      <c r="A13" s="19" t="s">
        <v>20</v>
      </c>
      <c r="B13" s="62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3</v>
      </c>
      <c r="L13" s="63">
        <v>2</v>
      </c>
      <c r="M13" s="63">
        <v>5</v>
      </c>
      <c r="N13" s="64">
        <v>0</v>
      </c>
    </row>
    <row r="14" spans="1:14" ht="15.75" thickBot="1" x14ac:dyDescent="0.3">
      <c r="A14" s="19" t="s">
        <v>21</v>
      </c>
      <c r="B14" s="62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4">
        <v>0</v>
      </c>
    </row>
    <row r="15" spans="1:14" ht="15.75" thickBot="1" x14ac:dyDescent="0.3">
      <c r="A15" s="19" t="s">
        <v>51</v>
      </c>
      <c r="B15" s="62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4">
        <v>0</v>
      </c>
    </row>
    <row r="16" spans="1:14" ht="15.75" thickBot="1" x14ac:dyDescent="0.3">
      <c r="A16" s="19" t="s">
        <v>23</v>
      </c>
      <c r="B16" s="62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4">
        <v>0</v>
      </c>
    </row>
    <row r="17" spans="1:19" ht="15.75" thickBot="1" x14ac:dyDescent="0.3">
      <c r="A17" s="19" t="s">
        <v>52</v>
      </c>
      <c r="B17" s="62">
        <v>15</v>
      </c>
      <c r="C17" s="63">
        <v>1</v>
      </c>
      <c r="D17" s="63">
        <v>1</v>
      </c>
      <c r="E17" s="63">
        <v>9</v>
      </c>
      <c r="F17" s="63">
        <v>4</v>
      </c>
      <c r="G17" s="63">
        <v>1</v>
      </c>
      <c r="H17" s="63">
        <v>7</v>
      </c>
      <c r="I17" s="63">
        <v>5</v>
      </c>
      <c r="J17" s="63">
        <v>2</v>
      </c>
      <c r="K17" s="63">
        <v>1</v>
      </c>
      <c r="L17" s="63">
        <v>0</v>
      </c>
      <c r="M17" s="63">
        <v>1</v>
      </c>
      <c r="N17" s="64">
        <v>2</v>
      </c>
      <c r="Q17" s="129"/>
      <c r="R17" s="1"/>
      <c r="S17" s="1"/>
    </row>
    <row r="18" spans="1:19" ht="15.75" thickBot="1" x14ac:dyDescent="0.3">
      <c r="A18" s="19" t="s">
        <v>25</v>
      </c>
      <c r="B18" s="62">
        <v>12</v>
      </c>
      <c r="C18" s="63">
        <v>0</v>
      </c>
      <c r="D18" s="63">
        <v>1</v>
      </c>
      <c r="E18" s="63">
        <v>11</v>
      </c>
      <c r="F18" s="63">
        <v>0</v>
      </c>
      <c r="G18" s="63">
        <v>1</v>
      </c>
      <c r="H18" s="63">
        <v>2</v>
      </c>
      <c r="I18" s="63">
        <v>9</v>
      </c>
      <c r="J18" s="63">
        <v>0</v>
      </c>
      <c r="K18" s="63">
        <v>2</v>
      </c>
      <c r="L18" s="63">
        <v>0</v>
      </c>
      <c r="M18" s="63">
        <v>2</v>
      </c>
      <c r="N18" s="64">
        <v>0</v>
      </c>
      <c r="Q18" s="129"/>
      <c r="R18" s="1"/>
      <c r="S18" s="1"/>
    </row>
    <row r="19" spans="1:19" ht="15.75" thickBot="1" x14ac:dyDescent="0.3">
      <c r="A19" s="19" t="s">
        <v>26</v>
      </c>
      <c r="B19" s="62">
        <v>7</v>
      </c>
      <c r="C19" s="63">
        <v>0</v>
      </c>
      <c r="D19" s="63">
        <v>0</v>
      </c>
      <c r="E19" s="63">
        <v>2</v>
      </c>
      <c r="F19" s="63">
        <v>5</v>
      </c>
      <c r="G19" s="63">
        <v>0</v>
      </c>
      <c r="H19" s="63">
        <v>5</v>
      </c>
      <c r="I19" s="63">
        <v>2</v>
      </c>
      <c r="J19" s="63">
        <v>0</v>
      </c>
      <c r="K19" s="63">
        <v>2</v>
      </c>
      <c r="L19" s="63">
        <v>1</v>
      </c>
      <c r="M19" s="63">
        <v>3</v>
      </c>
      <c r="N19" s="64">
        <v>1</v>
      </c>
      <c r="Q19" s="129"/>
      <c r="R19" s="1"/>
      <c r="S19" s="1"/>
    </row>
    <row r="20" spans="1:19" ht="15.75" thickBot="1" x14ac:dyDescent="0.3">
      <c r="A20" s="19" t="s">
        <v>27</v>
      </c>
      <c r="B20" s="65">
        <v>11</v>
      </c>
      <c r="C20" s="66">
        <v>1</v>
      </c>
      <c r="D20" s="66">
        <v>0</v>
      </c>
      <c r="E20" s="66">
        <v>5</v>
      </c>
      <c r="F20" s="66">
        <v>5</v>
      </c>
      <c r="G20" s="66">
        <v>8</v>
      </c>
      <c r="H20" s="66">
        <v>1</v>
      </c>
      <c r="I20" s="66">
        <v>2</v>
      </c>
      <c r="J20" s="66">
        <v>0</v>
      </c>
      <c r="K20" s="66">
        <v>0</v>
      </c>
      <c r="L20" s="66">
        <v>0</v>
      </c>
      <c r="M20" s="63">
        <v>0</v>
      </c>
      <c r="N20" s="67">
        <v>5</v>
      </c>
      <c r="Q20" s="129"/>
      <c r="R20" s="1"/>
      <c r="S20" s="1"/>
    </row>
    <row r="21" spans="1:19" ht="15.75" thickBot="1" x14ac:dyDescent="0.3">
      <c r="A21" s="19" t="s">
        <v>28</v>
      </c>
      <c r="B21" s="65">
        <v>21</v>
      </c>
      <c r="C21" s="66">
        <v>3</v>
      </c>
      <c r="D21" s="66">
        <v>0</v>
      </c>
      <c r="E21" s="66">
        <v>15</v>
      </c>
      <c r="F21" s="66">
        <v>3</v>
      </c>
      <c r="G21" s="66">
        <v>4</v>
      </c>
      <c r="H21" s="66">
        <v>7</v>
      </c>
      <c r="I21" s="66">
        <v>6</v>
      </c>
      <c r="J21" s="66">
        <v>4</v>
      </c>
      <c r="K21" s="66">
        <v>0</v>
      </c>
      <c r="L21" s="66">
        <v>0</v>
      </c>
      <c r="M21" s="63">
        <v>0</v>
      </c>
      <c r="N21" s="67">
        <v>4</v>
      </c>
      <c r="Q21" s="129"/>
      <c r="R21" s="1"/>
      <c r="S21" s="1"/>
    </row>
    <row r="22" spans="1:19" ht="15.75" thickBot="1" x14ac:dyDescent="0.3">
      <c r="A22" s="19" t="s">
        <v>29</v>
      </c>
      <c r="B22" s="62">
        <v>10</v>
      </c>
      <c r="C22" s="63">
        <v>0</v>
      </c>
      <c r="D22" s="63">
        <v>0</v>
      </c>
      <c r="E22" s="63">
        <v>7</v>
      </c>
      <c r="F22" s="63">
        <v>3</v>
      </c>
      <c r="G22" s="63">
        <v>4</v>
      </c>
      <c r="H22" s="63">
        <v>4</v>
      </c>
      <c r="I22" s="63">
        <v>2</v>
      </c>
      <c r="J22" s="63">
        <v>0</v>
      </c>
      <c r="K22" s="63">
        <v>3</v>
      </c>
      <c r="L22" s="63">
        <v>2</v>
      </c>
      <c r="M22" s="63">
        <v>5</v>
      </c>
      <c r="N22" s="64">
        <v>0</v>
      </c>
      <c r="Q22" s="129"/>
      <c r="R22" s="1"/>
      <c r="S22" s="1"/>
    </row>
    <row r="23" spans="1:19" ht="15.75" thickBot="1" x14ac:dyDescent="0.3">
      <c r="A23" s="19" t="s">
        <v>30</v>
      </c>
      <c r="B23" s="68">
        <v>6</v>
      </c>
      <c r="C23" s="69">
        <v>0</v>
      </c>
      <c r="D23" s="70">
        <v>2</v>
      </c>
      <c r="E23" s="69">
        <v>4</v>
      </c>
      <c r="F23" s="69">
        <v>0</v>
      </c>
      <c r="G23" s="69">
        <v>2</v>
      </c>
      <c r="H23" s="69">
        <v>2</v>
      </c>
      <c r="I23" s="69">
        <v>1</v>
      </c>
      <c r="J23" s="69">
        <v>1</v>
      </c>
      <c r="K23" s="69">
        <v>5</v>
      </c>
      <c r="L23" s="69">
        <v>3</v>
      </c>
      <c r="M23" s="71">
        <v>8</v>
      </c>
      <c r="N23" s="72">
        <v>0</v>
      </c>
      <c r="Q23" s="1"/>
      <c r="R23" s="1"/>
      <c r="S23" s="1"/>
    </row>
    <row r="24" spans="1:19" ht="15.75" thickBot="1" x14ac:dyDescent="0.3">
      <c r="A24" s="73" t="s">
        <v>31</v>
      </c>
      <c r="B24" s="74">
        <f t="shared" ref="B24:N24" si="0">SUM(B13:B23)</f>
        <v>82</v>
      </c>
      <c r="C24" s="75">
        <f t="shared" si="0"/>
        <v>5</v>
      </c>
      <c r="D24" s="75">
        <f t="shared" si="0"/>
        <v>4</v>
      </c>
      <c r="E24" s="75">
        <f t="shared" si="0"/>
        <v>53</v>
      </c>
      <c r="F24" s="75">
        <f t="shared" si="0"/>
        <v>20</v>
      </c>
      <c r="G24" s="75">
        <f t="shared" si="0"/>
        <v>20</v>
      </c>
      <c r="H24" s="75">
        <f t="shared" si="0"/>
        <v>28</v>
      </c>
      <c r="I24" s="75">
        <f t="shared" si="0"/>
        <v>27</v>
      </c>
      <c r="J24" s="75">
        <f t="shared" si="0"/>
        <v>7</v>
      </c>
      <c r="K24" s="75">
        <f t="shared" si="0"/>
        <v>16</v>
      </c>
      <c r="L24" s="75">
        <f t="shared" si="0"/>
        <v>8</v>
      </c>
      <c r="M24" s="75">
        <f t="shared" si="0"/>
        <v>24</v>
      </c>
      <c r="N24" s="61">
        <f t="shared" si="0"/>
        <v>12</v>
      </c>
    </row>
    <row r="25" spans="1:19" ht="15.75" thickBot="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9" ht="15.75" thickBot="1" x14ac:dyDescent="0.3">
      <c r="A26" s="56" t="s">
        <v>53</v>
      </c>
      <c r="B26" s="5"/>
      <c r="C26" s="5"/>
      <c r="D26" s="5"/>
      <c r="E26" s="5"/>
      <c r="F26" s="5"/>
      <c r="G26" s="5"/>
      <c r="H26" s="6"/>
      <c r="I26" s="1"/>
      <c r="J26" s="1"/>
      <c r="K26" s="1"/>
      <c r="L26" s="1"/>
      <c r="M26" s="1"/>
      <c r="N26" s="1"/>
    </row>
    <row r="27" spans="1:19" ht="15.75" thickBot="1" x14ac:dyDescent="0.3">
      <c r="A27" s="76" t="s">
        <v>54</v>
      </c>
      <c r="B27" s="5"/>
      <c r="C27" s="6"/>
      <c r="D27" s="61" t="s">
        <v>42</v>
      </c>
      <c r="E27" s="77" t="s">
        <v>55</v>
      </c>
      <c r="F27" s="5"/>
      <c r="G27" s="6"/>
      <c r="H27" s="78" t="s">
        <v>42</v>
      </c>
      <c r="I27" s="1"/>
      <c r="J27" s="1"/>
      <c r="K27" s="1"/>
      <c r="L27" s="1"/>
      <c r="M27" s="1"/>
      <c r="N27" s="1"/>
    </row>
    <row r="28" spans="1:19" x14ac:dyDescent="0.25">
      <c r="A28" s="79" t="s">
        <v>56</v>
      </c>
      <c r="B28" s="80"/>
      <c r="C28" s="81"/>
      <c r="D28" s="82"/>
      <c r="E28" s="83" t="s">
        <v>57</v>
      </c>
      <c r="F28" s="83"/>
      <c r="G28" s="83" t="s">
        <v>58</v>
      </c>
      <c r="H28" s="82">
        <v>4</v>
      </c>
    </row>
    <row r="29" spans="1:19" x14ac:dyDescent="0.25">
      <c r="A29" s="79" t="s">
        <v>59</v>
      </c>
      <c r="B29" s="84"/>
      <c r="C29" s="85"/>
      <c r="D29" s="86">
        <v>2</v>
      </c>
      <c r="E29" s="84" t="s">
        <v>60</v>
      </c>
      <c r="F29" s="84"/>
      <c r="G29" s="84"/>
      <c r="H29" s="87"/>
    </row>
    <row r="30" spans="1:19" x14ac:dyDescent="0.25">
      <c r="A30" s="79" t="s">
        <v>61</v>
      </c>
      <c r="B30" s="84"/>
      <c r="C30" s="85"/>
      <c r="D30" s="86"/>
      <c r="E30" s="84" t="s">
        <v>62</v>
      </c>
      <c r="F30" s="84"/>
      <c r="G30" s="84"/>
      <c r="H30" s="87">
        <v>1</v>
      </c>
    </row>
    <row r="31" spans="1:19" x14ac:dyDescent="0.25">
      <c r="A31" s="79" t="s">
        <v>63</v>
      </c>
      <c r="B31" s="84"/>
      <c r="C31" s="85"/>
      <c r="D31" s="86"/>
      <c r="E31" s="84"/>
      <c r="F31" s="84"/>
      <c r="G31" s="84"/>
      <c r="H31" s="87"/>
    </row>
    <row r="32" spans="1:19" x14ac:dyDescent="0.25">
      <c r="A32" s="79" t="s">
        <v>64</v>
      </c>
      <c r="B32" s="84"/>
      <c r="C32" s="85"/>
      <c r="D32" s="87"/>
      <c r="E32" s="79"/>
      <c r="F32" s="84"/>
      <c r="G32" s="85"/>
      <c r="H32" s="87"/>
    </row>
    <row r="33" spans="1:8" x14ac:dyDescent="0.25">
      <c r="A33" s="79" t="s">
        <v>120</v>
      </c>
      <c r="B33" s="84"/>
      <c r="C33" s="85"/>
      <c r="D33" s="87">
        <v>2</v>
      </c>
      <c r="E33" s="84"/>
      <c r="F33" s="84"/>
      <c r="G33" s="84"/>
      <c r="H33" s="87"/>
    </row>
    <row r="34" spans="1:8" ht="15.75" thickBot="1" x14ac:dyDescent="0.3">
      <c r="A34" s="58"/>
      <c r="B34" s="59"/>
      <c r="C34" s="60"/>
      <c r="D34" s="88"/>
      <c r="E34" s="59"/>
      <c r="F34" s="59"/>
      <c r="G34" s="59"/>
      <c r="H34" s="88"/>
    </row>
    <row r="35" spans="1:8" ht="15.75" thickBot="1" x14ac:dyDescent="0.3">
      <c r="A35" s="58"/>
      <c r="B35" s="59"/>
      <c r="C35" s="59"/>
      <c r="D35" s="88"/>
      <c r="E35" s="59"/>
      <c r="F35" s="59"/>
      <c r="G35" s="59"/>
      <c r="H35" s="88"/>
    </row>
    <row r="36" spans="1:8" ht="15.75" thickBot="1" x14ac:dyDescent="0.3">
      <c r="A36" s="77" t="s">
        <v>65</v>
      </c>
      <c r="B36" s="5"/>
      <c r="C36" s="5"/>
      <c r="D36" s="61">
        <f>SUM(D28:D34)</f>
        <v>4</v>
      </c>
      <c r="E36" s="5" t="s">
        <v>65</v>
      </c>
      <c r="F36" s="5"/>
      <c r="G36" s="5"/>
      <c r="H36" s="61">
        <f>SUM(H28:H34)</f>
        <v>5</v>
      </c>
    </row>
  </sheetData>
  <mergeCells count="6">
    <mergeCell ref="F11:F12"/>
    <mergeCell ref="A10:A12"/>
    <mergeCell ref="B10:B12"/>
    <mergeCell ref="C11:C12"/>
    <mergeCell ref="D11:D12"/>
    <mergeCell ref="E11:E1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workbookViewId="0">
      <selection activeCell="L14" sqref="L14:L24"/>
    </sheetView>
  </sheetViews>
  <sheetFormatPr defaultRowHeight="15" x14ac:dyDescent="0.25"/>
  <cols>
    <col min="1" max="1" width="12.140625" customWidth="1"/>
    <col min="5" max="5" width="9.28515625" customWidth="1"/>
    <col min="6" max="6" width="11.28515625" customWidth="1"/>
    <col min="9" max="9" width="10.28515625" customWidth="1"/>
    <col min="10" max="10" width="10.42578125" customWidth="1"/>
    <col min="11" max="11" width="10.5703125" customWidth="1"/>
    <col min="13" max="13" width="9.85546875" customWidth="1"/>
    <col min="14" max="14" width="11" customWidth="1"/>
    <col min="257" max="257" width="12.140625" customWidth="1"/>
    <col min="261" max="261" width="9.28515625" customWidth="1"/>
    <col min="262" max="262" width="11.28515625" customWidth="1"/>
    <col min="265" max="265" width="10.28515625" customWidth="1"/>
    <col min="266" max="266" width="10.42578125" customWidth="1"/>
    <col min="267" max="267" width="10.5703125" customWidth="1"/>
    <col min="269" max="269" width="9.85546875" customWidth="1"/>
    <col min="270" max="270" width="11" customWidth="1"/>
    <col min="513" max="513" width="12.140625" customWidth="1"/>
    <col min="517" max="517" width="9.28515625" customWidth="1"/>
    <col min="518" max="518" width="11.28515625" customWidth="1"/>
    <col min="521" max="521" width="10.28515625" customWidth="1"/>
    <col min="522" max="522" width="10.42578125" customWidth="1"/>
    <col min="523" max="523" width="10.5703125" customWidth="1"/>
    <col min="525" max="525" width="9.85546875" customWidth="1"/>
    <col min="526" max="526" width="11" customWidth="1"/>
    <col min="769" max="769" width="12.140625" customWidth="1"/>
    <col min="773" max="773" width="9.28515625" customWidth="1"/>
    <col min="774" max="774" width="11.28515625" customWidth="1"/>
    <col min="777" max="777" width="10.28515625" customWidth="1"/>
    <col min="778" max="778" width="10.42578125" customWidth="1"/>
    <col min="779" max="779" width="10.5703125" customWidth="1"/>
    <col min="781" max="781" width="9.85546875" customWidth="1"/>
    <col min="782" max="782" width="11" customWidth="1"/>
    <col min="1025" max="1025" width="12.140625" customWidth="1"/>
    <col min="1029" max="1029" width="9.28515625" customWidth="1"/>
    <col min="1030" max="1030" width="11.28515625" customWidth="1"/>
    <col min="1033" max="1033" width="10.28515625" customWidth="1"/>
    <col min="1034" max="1034" width="10.42578125" customWidth="1"/>
    <col min="1035" max="1035" width="10.5703125" customWidth="1"/>
    <col min="1037" max="1037" width="9.85546875" customWidth="1"/>
    <col min="1038" max="1038" width="11" customWidth="1"/>
    <col min="1281" max="1281" width="12.140625" customWidth="1"/>
    <col min="1285" max="1285" width="9.28515625" customWidth="1"/>
    <col min="1286" max="1286" width="11.28515625" customWidth="1"/>
    <col min="1289" max="1289" width="10.28515625" customWidth="1"/>
    <col min="1290" max="1290" width="10.42578125" customWidth="1"/>
    <col min="1291" max="1291" width="10.5703125" customWidth="1"/>
    <col min="1293" max="1293" width="9.85546875" customWidth="1"/>
    <col min="1294" max="1294" width="11" customWidth="1"/>
    <col min="1537" max="1537" width="12.140625" customWidth="1"/>
    <col min="1541" max="1541" width="9.28515625" customWidth="1"/>
    <col min="1542" max="1542" width="11.28515625" customWidth="1"/>
    <col min="1545" max="1545" width="10.28515625" customWidth="1"/>
    <col min="1546" max="1546" width="10.42578125" customWidth="1"/>
    <col min="1547" max="1547" width="10.5703125" customWidth="1"/>
    <col min="1549" max="1549" width="9.85546875" customWidth="1"/>
    <col min="1550" max="1550" width="11" customWidth="1"/>
    <col min="1793" max="1793" width="12.140625" customWidth="1"/>
    <col min="1797" max="1797" width="9.28515625" customWidth="1"/>
    <col min="1798" max="1798" width="11.28515625" customWidth="1"/>
    <col min="1801" max="1801" width="10.28515625" customWidth="1"/>
    <col min="1802" max="1802" width="10.42578125" customWidth="1"/>
    <col min="1803" max="1803" width="10.5703125" customWidth="1"/>
    <col min="1805" max="1805" width="9.85546875" customWidth="1"/>
    <col min="1806" max="1806" width="11" customWidth="1"/>
    <col min="2049" max="2049" width="12.140625" customWidth="1"/>
    <col min="2053" max="2053" width="9.28515625" customWidth="1"/>
    <col min="2054" max="2054" width="11.28515625" customWidth="1"/>
    <col min="2057" max="2057" width="10.28515625" customWidth="1"/>
    <col min="2058" max="2058" width="10.42578125" customWidth="1"/>
    <col min="2059" max="2059" width="10.5703125" customWidth="1"/>
    <col min="2061" max="2061" width="9.85546875" customWidth="1"/>
    <col min="2062" max="2062" width="11" customWidth="1"/>
    <col min="2305" max="2305" width="12.140625" customWidth="1"/>
    <col min="2309" max="2309" width="9.28515625" customWidth="1"/>
    <col min="2310" max="2310" width="11.28515625" customWidth="1"/>
    <col min="2313" max="2313" width="10.28515625" customWidth="1"/>
    <col min="2314" max="2314" width="10.42578125" customWidth="1"/>
    <col min="2315" max="2315" width="10.5703125" customWidth="1"/>
    <col min="2317" max="2317" width="9.85546875" customWidth="1"/>
    <col min="2318" max="2318" width="11" customWidth="1"/>
    <col min="2561" max="2561" width="12.140625" customWidth="1"/>
    <col min="2565" max="2565" width="9.28515625" customWidth="1"/>
    <col min="2566" max="2566" width="11.28515625" customWidth="1"/>
    <col min="2569" max="2569" width="10.28515625" customWidth="1"/>
    <col min="2570" max="2570" width="10.42578125" customWidth="1"/>
    <col min="2571" max="2571" width="10.5703125" customWidth="1"/>
    <col min="2573" max="2573" width="9.85546875" customWidth="1"/>
    <col min="2574" max="2574" width="11" customWidth="1"/>
    <col min="2817" max="2817" width="12.140625" customWidth="1"/>
    <col min="2821" max="2821" width="9.28515625" customWidth="1"/>
    <col min="2822" max="2822" width="11.28515625" customWidth="1"/>
    <col min="2825" max="2825" width="10.28515625" customWidth="1"/>
    <col min="2826" max="2826" width="10.42578125" customWidth="1"/>
    <col min="2827" max="2827" width="10.5703125" customWidth="1"/>
    <col min="2829" max="2829" width="9.85546875" customWidth="1"/>
    <col min="2830" max="2830" width="11" customWidth="1"/>
    <col min="3073" max="3073" width="12.140625" customWidth="1"/>
    <col min="3077" max="3077" width="9.28515625" customWidth="1"/>
    <col min="3078" max="3078" width="11.28515625" customWidth="1"/>
    <col min="3081" max="3081" width="10.28515625" customWidth="1"/>
    <col min="3082" max="3082" width="10.42578125" customWidth="1"/>
    <col min="3083" max="3083" width="10.5703125" customWidth="1"/>
    <col min="3085" max="3085" width="9.85546875" customWidth="1"/>
    <col min="3086" max="3086" width="11" customWidth="1"/>
    <col min="3329" max="3329" width="12.140625" customWidth="1"/>
    <col min="3333" max="3333" width="9.28515625" customWidth="1"/>
    <col min="3334" max="3334" width="11.28515625" customWidth="1"/>
    <col min="3337" max="3337" width="10.28515625" customWidth="1"/>
    <col min="3338" max="3338" width="10.42578125" customWidth="1"/>
    <col min="3339" max="3339" width="10.5703125" customWidth="1"/>
    <col min="3341" max="3341" width="9.85546875" customWidth="1"/>
    <col min="3342" max="3342" width="11" customWidth="1"/>
    <col min="3585" max="3585" width="12.140625" customWidth="1"/>
    <col min="3589" max="3589" width="9.28515625" customWidth="1"/>
    <col min="3590" max="3590" width="11.28515625" customWidth="1"/>
    <col min="3593" max="3593" width="10.28515625" customWidth="1"/>
    <col min="3594" max="3594" width="10.42578125" customWidth="1"/>
    <col min="3595" max="3595" width="10.5703125" customWidth="1"/>
    <col min="3597" max="3597" width="9.85546875" customWidth="1"/>
    <col min="3598" max="3598" width="11" customWidth="1"/>
    <col min="3841" max="3841" width="12.140625" customWidth="1"/>
    <col min="3845" max="3845" width="9.28515625" customWidth="1"/>
    <col min="3846" max="3846" width="11.28515625" customWidth="1"/>
    <col min="3849" max="3849" width="10.28515625" customWidth="1"/>
    <col min="3850" max="3850" width="10.42578125" customWidth="1"/>
    <col min="3851" max="3851" width="10.5703125" customWidth="1"/>
    <col min="3853" max="3853" width="9.85546875" customWidth="1"/>
    <col min="3854" max="3854" width="11" customWidth="1"/>
    <col min="4097" max="4097" width="12.140625" customWidth="1"/>
    <col min="4101" max="4101" width="9.28515625" customWidth="1"/>
    <col min="4102" max="4102" width="11.28515625" customWidth="1"/>
    <col min="4105" max="4105" width="10.28515625" customWidth="1"/>
    <col min="4106" max="4106" width="10.42578125" customWidth="1"/>
    <col min="4107" max="4107" width="10.5703125" customWidth="1"/>
    <col min="4109" max="4109" width="9.85546875" customWidth="1"/>
    <col min="4110" max="4110" width="11" customWidth="1"/>
    <col min="4353" max="4353" width="12.140625" customWidth="1"/>
    <col min="4357" max="4357" width="9.28515625" customWidth="1"/>
    <col min="4358" max="4358" width="11.28515625" customWidth="1"/>
    <col min="4361" max="4361" width="10.28515625" customWidth="1"/>
    <col min="4362" max="4362" width="10.42578125" customWidth="1"/>
    <col min="4363" max="4363" width="10.5703125" customWidth="1"/>
    <col min="4365" max="4365" width="9.85546875" customWidth="1"/>
    <col min="4366" max="4366" width="11" customWidth="1"/>
    <col min="4609" max="4609" width="12.140625" customWidth="1"/>
    <col min="4613" max="4613" width="9.28515625" customWidth="1"/>
    <col min="4614" max="4614" width="11.28515625" customWidth="1"/>
    <col min="4617" max="4617" width="10.28515625" customWidth="1"/>
    <col min="4618" max="4618" width="10.42578125" customWidth="1"/>
    <col min="4619" max="4619" width="10.5703125" customWidth="1"/>
    <col min="4621" max="4621" width="9.85546875" customWidth="1"/>
    <col min="4622" max="4622" width="11" customWidth="1"/>
    <col min="4865" max="4865" width="12.140625" customWidth="1"/>
    <col min="4869" max="4869" width="9.28515625" customWidth="1"/>
    <col min="4870" max="4870" width="11.28515625" customWidth="1"/>
    <col min="4873" max="4873" width="10.28515625" customWidth="1"/>
    <col min="4874" max="4874" width="10.42578125" customWidth="1"/>
    <col min="4875" max="4875" width="10.5703125" customWidth="1"/>
    <col min="4877" max="4877" width="9.85546875" customWidth="1"/>
    <col min="4878" max="4878" width="11" customWidth="1"/>
    <col min="5121" max="5121" width="12.140625" customWidth="1"/>
    <col min="5125" max="5125" width="9.28515625" customWidth="1"/>
    <col min="5126" max="5126" width="11.28515625" customWidth="1"/>
    <col min="5129" max="5129" width="10.28515625" customWidth="1"/>
    <col min="5130" max="5130" width="10.42578125" customWidth="1"/>
    <col min="5131" max="5131" width="10.5703125" customWidth="1"/>
    <col min="5133" max="5133" width="9.85546875" customWidth="1"/>
    <col min="5134" max="5134" width="11" customWidth="1"/>
    <col min="5377" max="5377" width="12.140625" customWidth="1"/>
    <col min="5381" max="5381" width="9.28515625" customWidth="1"/>
    <col min="5382" max="5382" width="11.28515625" customWidth="1"/>
    <col min="5385" max="5385" width="10.28515625" customWidth="1"/>
    <col min="5386" max="5386" width="10.42578125" customWidth="1"/>
    <col min="5387" max="5387" width="10.5703125" customWidth="1"/>
    <col min="5389" max="5389" width="9.85546875" customWidth="1"/>
    <col min="5390" max="5390" width="11" customWidth="1"/>
    <col min="5633" max="5633" width="12.140625" customWidth="1"/>
    <col min="5637" max="5637" width="9.28515625" customWidth="1"/>
    <col min="5638" max="5638" width="11.28515625" customWidth="1"/>
    <col min="5641" max="5641" width="10.28515625" customWidth="1"/>
    <col min="5642" max="5642" width="10.42578125" customWidth="1"/>
    <col min="5643" max="5643" width="10.5703125" customWidth="1"/>
    <col min="5645" max="5645" width="9.85546875" customWidth="1"/>
    <col min="5646" max="5646" width="11" customWidth="1"/>
    <col min="5889" max="5889" width="12.140625" customWidth="1"/>
    <col min="5893" max="5893" width="9.28515625" customWidth="1"/>
    <col min="5894" max="5894" width="11.28515625" customWidth="1"/>
    <col min="5897" max="5897" width="10.28515625" customWidth="1"/>
    <col min="5898" max="5898" width="10.42578125" customWidth="1"/>
    <col min="5899" max="5899" width="10.5703125" customWidth="1"/>
    <col min="5901" max="5901" width="9.85546875" customWidth="1"/>
    <col min="5902" max="5902" width="11" customWidth="1"/>
    <col min="6145" max="6145" width="12.140625" customWidth="1"/>
    <col min="6149" max="6149" width="9.28515625" customWidth="1"/>
    <col min="6150" max="6150" width="11.28515625" customWidth="1"/>
    <col min="6153" max="6153" width="10.28515625" customWidth="1"/>
    <col min="6154" max="6154" width="10.42578125" customWidth="1"/>
    <col min="6155" max="6155" width="10.5703125" customWidth="1"/>
    <col min="6157" max="6157" width="9.85546875" customWidth="1"/>
    <col min="6158" max="6158" width="11" customWidth="1"/>
    <col min="6401" max="6401" width="12.140625" customWidth="1"/>
    <col min="6405" max="6405" width="9.28515625" customWidth="1"/>
    <col min="6406" max="6406" width="11.28515625" customWidth="1"/>
    <col min="6409" max="6409" width="10.28515625" customWidth="1"/>
    <col min="6410" max="6410" width="10.42578125" customWidth="1"/>
    <col min="6411" max="6411" width="10.5703125" customWidth="1"/>
    <col min="6413" max="6413" width="9.85546875" customWidth="1"/>
    <col min="6414" max="6414" width="11" customWidth="1"/>
    <col min="6657" max="6657" width="12.140625" customWidth="1"/>
    <col min="6661" max="6661" width="9.28515625" customWidth="1"/>
    <col min="6662" max="6662" width="11.28515625" customWidth="1"/>
    <col min="6665" max="6665" width="10.28515625" customWidth="1"/>
    <col min="6666" max="6666" width="10.42578125" customWidth="1"/>
    <col min="6667" max="6667" width="10.5703125" customWidth="1"/>
    <col min="6669" max="6669" width="9.85546875" customWidth="1"/>
    <col min="6670" max="6670" width="11" customWidth="1"/>
    <col min="6913" max="6913" width="12.140625" customWidth="1"/>
    <col min="6917" max="6917" width="9.28515625" customWidth="1"/>
    <col min="6918" max="6918" width="11.28515625" customWidth="1"/>
    <col min="6921" max="6921" width="10.28515625" customWidth="1"/>
    <col min="6922" max="6922" width="10.42578125" customWidth="1"/>
    <col min="6923" max="6923" width="10.5703125" customWidth="1"/>
    <col min="6925" max="6925" width="9.85546875" customWidth="1"/>
    <col min="6926" max="6926" width="11" customWidth="1"/>
    <col min="7169" max="7169" width="12.140625" customWidth="1"/>
    <col min="7173" max="7173" width="9.28515625" customWidth="1"/>
    <col min="7174" max="7174" width="11.28515625" customWidth="1"/>
    <col min="7177" max="7177" width="10.28515625" customWidth="1"/>
    <col min="7178" max="7178" width="10.42578125" customWidth="1"/>
    <col min="7179" max="7179" width="10.5703125" customWidth="1"/>
    <col min="7181" max="7181" width="9.85546875" customWidth="1"/>
    <col min="7182" max="7182" width="11" customWidth="1"/>
    <col min="7425" max="7425" width="12.140625" customWidth="1"/>
    <col min="7429" max="7429" width="9.28515625" customWidth="1"/>
    <col min="7430" max="7430" width="11.28515625" customWidth="1"/>
    <col min="7433" max="7433" width="10.28515625" customWidth="1"/>
    <col min="7434" max="7434" width="10.42578125" customWidth="1"/>
    <col min="7435" max="7435" width="10.5703125" customWidth="1"/>
    <col min="7437" max="7437" width="9.85546875" customWidth="1"/>
    <col min="7438" max="7438" width="11" customWidth="1"/>
    <col min="7681" max="7681" width="12.140625" customWidth="1"/>
    <col min="7685" max="7685" width="9.28515625" customWidth="1"/>
    <col min="7686" max="7686" width="11.28515625" customWidth="1"/>
    <col min="7689" max="7689" width="10.28515625" customWidth="1"/>
    <col min="7690" max="7690" width="10.42578125" customWidth="1"/>
    <col min="7691" max="7691" width="10.5703125" customWidth="1"/>
    <col min="7693" max="7693" width="9.85546875" customWidth="1"/>
    <col min="7694" max="7694" width="11" customWidth="1"/>
    <col min="7937" max="7937" width="12.140625" customWidth="1"/>
    <col min="7941" max="7941" width="9.28515625" customWidth="1"/>
    <col min="7942" max="7942" width="11.28515625" customWidth="1"/>
    <col min="7945" max="7945" width="10.28515625" customWidth="1"/>
    <col min="7946" max="7946" width="10.42578125" customWidth="1"/>
    <col min="7947" max="7947" width="10.5703125" customWidth="1"/>
    <col min="7949" max="7949" width="9.85546875" customWidth="1"/>
    <col min="7950" max="7950" width="11" customWidth="1"/>
    <col min="8193" max="8193" width="12.140625" customWidth="1"/>
    <col min="8197" max="8197" width="9.28515625" customWidth="1"/>
    <col min="8198" max="8198" width="11.28515625" customWidth="1"/>
    <col min="8201" max="8201" width="10.28515625" customWidth="1"/>
    <col min="8202" max="8202" width="10.42578125" customWidth="1"/>
    <col min="8203" max="8203" width="10.5703125" customWidth="1"/>
    <col min="8205" max="8205" width="9.85546875" customWidth="1"/>
    <col min="8206" max="8206" width="11" customWidth="1"/>
    <col min="8449" max="8449" width="12.140625" customWidth="1"/>
    <col min="8453" max="8453" width="9.28515625" customWidth="1"/>
    <col min="8454" max="8454" width="11.28515625" customWidth="1"/>
    <col min="8457" max="8457" width="10.28515625" customWidth="1"/>
    <col min="8458" max="8458" width="10.42578125" customWidth="1"/>
    <col min="8459" max="8459" width="10.5703125" customWidth="1"/>
    <col min="8461" max="8461" width="9.85546875" customWidth="1"/>
    <col min="8462" max="8462" width="11" customWidth="1"/>
    <col min="8705" max="8705" width="12.140625" customWidth="1"/>
    <col min="8709" max="8709" width="9.28515625" customWidth="1"/>
    <col min="8710" max="8710" width="11.28515625" customWidth="1"/>
    <col min="8713" max="8713" width="10.28515625" customWidth="1"/>
    <col min="8714" max="8714" width="10.42578125" customWidth="1"/>
    <col min="8715" max="8715" width="10.5703125" customWidth="1"/>
    <col min="8717" max="8717" width="9.85546875" customWidth="1"/>
    <col min="8718" max="8718" width="11" customWidth="1"/>
    <col min="8961" max="8961" width="12.140625" customWidth="1"/>
    <col min="8965" max="8965" width="9.28515625" customWidth="1"/>
    <col min="8966" max="8966" width="11.28515625" customWidth="1"/>
    <col min="8969" max="8969" width="10.28515625" customWidth="1"/>
    <col min="8970" max="8970" width="10.42578125" customWidth="1"/>
    <col min="8971" max="8971" width="10.5703125" customWidth="1"/>
    <col min="8973" max="8973" width="9.85546875" customWidth="1"/>
    <col min="8974" max="8974" width="11" customWidth="1"/>
    <col min="9217" max="9217" width="12.140625" customWidth="1"/>
    <col min="9221" max="9221" width="9.28515625" customWidth="1"/>
    <col min="9222" max="9222" width="11.28515625" customWidth="1"/>
    <col min="9225" max="9225" width="10.28515625" customWidth="1"/>
    <col min="9226" max="9226" width="10.42578125" customWidth="1"/>
    <col min="9227" max="9227" width="10.5703125" customWidth="1"/>
    <col min="9229" max="9229" width="9.85546875" customWidth="1"/>
    <col min="9230" max="9230" width="11" customWidth="1"/>
    <col min="9473" max="9473" width="12.140625" customWidth="1"/>
    <col min="9477" max="9477" width="9.28515625" customWidth="1"/>
    <col min="9478" max="9478" width="11.28515625" customWidth="1"/>
    <col min="9481" max="9481" width="10.28515625" customWidth="1"/>
    <col min="9482" max="9482" width="10.42578125" customWidth="1"/>
    <col min="9483" max="9483" width="10.5703125" customWidth="1"/>
    <col min="9485" max="9485" width="9.85546875" customWidth="1"/>
    <col min="9486" max="9486" width="11" customWidth="1"/>
    <col min="9729" max="9729" width="12.140625" customWidth="1"/>
    <col min="9733" max="9733" width="9.28515625" customWidth="1"/>
    <col min="9734" max="9734" width="11.28515625" customWidth="1"/>
    <col min="9737" max="9737" width="10.28515625" customWidth="1"/>
    <col min="9738" max="9738" width="10.42578125" customWidth="1"/>
    <col min="9739" max="9739" width="10.5703125" customWidth="1"/>
    <col min="9741" max="9741" width="9.85546875" customWidth="1"/>
    <col min="9742" max="9742" width="11" customWidth="1"/>
    <col min="9985" max="9985" width="12.140625" customWidth="1"/>
    <col min="9989" max="9989" width="9.28515625" customWidth="1"/>
    <col min="9990" max="9990" width="11.28515625" customWidth="1"/>
    <col min="9993" max="9993" width="10.28515625" customWidth="1"/>
    <col min="9994" max="9994" width="10.42578125" customWidth="1"/>
    <col min="9995" max="9995" width="10.5703125" customWidth="1"/>
    <col min="9997" max="9997" width="9.85546875" customWidth="1"/>
    <col min="9998" max="9998" width="11" customWidth="1"/>
    <col min="10241" max="10241" width="12.140625" customWidth="1"/>
    <col min="10245" max="10245" width="9.28515625" customWidth="1"/>
    <col min="10246" max="10246" width="11.28515625" customWidth="1"/>
    <col min="10249" max="10249" width="10.28515625" customWidth="1"/>
    <col min="10250" max="10250" width="10.42578125" customWidth="1"/>
    <col min="10251" max="10251" width="10.5703125" customWidth="1"/>
    <col min="10253" max="10253" width="9.85546875" customWidth="1"/>
    <col min="10254" max="10254" width="11" customWidth="1"/>
    <col min="10497" max="10497" width="12.140625" customWidth="1"/>
    <col min="10501" max="10501" width="9.28515625" customWidth="1"/>
    <col min="10502" max="10502" width="11.28515625" customWidth="1"/>
    <col min="10505" max="10505" width="10.28515625" customWidth="1"/>
    <col min="10506" max="10506" width="10.42578125" customWidth="1"/>
    <col min="10507" max="10507" width="10.5703125" customWidth="1"/>
    <col min="10509" max="10509" width="9.85546875" customWidth="1"/>
    <col min="10510" max="10510" width="11" customWidth="1"/>
    <col min="10753" max="10753" width="12.140625" customWidth="1"/>
    <col min="10757" max="10757" width="9.28515625" customWidth="1"/>
    <col min="10758" max="10758" width="11.28515625" customWidth="1"/>
    <col min="10761" max="10761" width="10.28515625" customWidth="1"/>
    <col min="10762" max="10762" width="10.42578125" customWidth="1"/>
    <col min="10763" max="10763" width="10.5703125" customWidth="1"/>
    <col min="10765" max="10765" width="9.85546875" customWidth="1"/>
    <col min="10766" max="10766" width="11" customWidth="1"/>
    <col min="11009" max="11009" width="12.140625" customWidth="1"/>
    <col min="11013" max="11013" width="9.28515625" customWidth="1"/>
    <col min="11014" max="11014" width="11.28515625" customWidth="1"/>
    <col min="11017" max="11017" width="10.28515625" customWidth="1"/>
    <col min="11018" max="11018" width="10.42578125" customWidth="1"/>
    <col min="11019" max="11019" width="10.5703125" customWidth="1"/>
    <col min="11021" max="11021" width="9.85546875" customWidth="1"/>
    <col min="11022" max="11022" width="11" customWidth="1"/>
    <col min="11265" max="11265" width="12.140625" customWidth="1"/>
    <col min="11269" max="11269" width="9.28515625" customWidth="1"/>
    <col min="11270" max="11270" width="11.28515625" customWidth="1"/>
    <col min="11273" max="11273" width="10.28515625" customWidth="1"/>
    <col min="11274" max="11274" width="10.42578125" customWidth="1"/>
    <col min="11275" max="11275" width="10.5703125" customWidth="1"/>
    <col min="11277" max="11277" width="9.85546875" customWidth="1"/>
    <col min="11278" max="11278" width="11" customWidth="1"/>
    <col min="11521" max="11521" width="12.140625" customWidth="1"/>
    <col min="11525" max="11525" width="9.28515625" customWidth="1"/>
    <col min="11526" max="11526" width="11.28515625" customWidth="1"/>
    <col min="11529" max="11529" width="10.28515625" customWidth="1"/>
    <col min="11530" max="11530" width="10.42578125" customWidth="1"/>
    <col min="11531" max="11531" width="10.5703125" customWidth="1"/>
    <col min="11533" max="11533" width="9.85546875" customWidth="1"/>
    <col min="11534" max="11534" width="11" customWidth="1"/>
    <col min="11777" max="11777" width="12.140625" customWidth="1"/>
    <col min="11781" max="11781" width="9.28515625" customWidth="1"/>
    <col min="11782" max="11782" width="11.28515625" customWidth="1"/>
    <col min="11785" max="11785" width="10.28515625" customWidth="1"/>
    <col min="11786" max="11786" width="10.42578125" customWidth="1"/>
    <col min="11787" max="11787" width="10.5703125" customWidth="1"/>
    <col min="11789" max="11789" width="9.85546875" customWidth="1"/>
    <col min="11790" max="11790" width="11" customWidth="1"/>
    <col min="12033" max="12033" width="12.140625" customWidth="1"/>
    <col min="12037" max="12037" width="9.28515625" customWidth="1"/>
    <col min="12038" max="12038" width="11.28515625" customWidth="1"/>
    <col min="12041" max="12041" width="10.28515625" customWidth="1"/>
    <col min="12042" max="12042" width="10.42578125" customWidth="1"/>
    <col min="12043" max="12043" width="10.5703125" customWidth="1"/>
    <col min="12045" max="12045" width="9.85546875" customWidth="1"/>
    <col min="12046" max="12046" width="11" customWidth="1"/>
    <col min="12289" max="12289" width="12.140625" customWidth="1"/>
    <col min="12293" max="12293" width="9.28515625" customWidth="1"/>
    <col min="12294" max="12294" width="11.28515625" customWidth="1"/>
    <col min="12297" max="12297" width="10.28515625" customWidth="1"/>
    <col min="12298" max="12298" width="10.42578125" customWidth="1"/>
    <col min="12299" max="12299" width="10.5703125" customWidth="1"/>
    <col min="12301" max="12301" width="9.85546875" customWidth="1"/>
    <col min="12302" max="12302" width="11" customWidth="1"/>
    <col min="12545" max="12545" width="12.140625" customWidth="1"/>
    <col min="12549" max="12549" width="9.28515625" customWidth="1"/>
    <col min="12550" max="12550" width="11.28515625" customWidth="1"/>
    <col min="12553" max="12553" width="10.28515625" customWidth="1"/>
    <col min="12554" max="12554" width="10.42578125" customWidth="1"/>
    <col min="12555" max="12555" width="10.5703125" customWidth="1"/>
    <col min="12557" max="12557" width="9.85546875" customWidth="1"/>
    <col min="12558" max="12558" width="11" customWidth="1"/>
    <col min="12801" max="12801" width="12.140625" customWidth="1"/>
    <col min="12805" max="12805" width="9.28515625" customWidth="1"/>
    <col min="12806" max="12806" width="11.28515625" customWidth="1"/>
    <col min="12809" max="12809" width="10.28515625" customWidth="1"/>
    <col min="12810" max="12810" width="10.42578125" customWidth="1"/>
    <col min="12811" max="12811" width="10.5703125" customWidth="1"/>
    <col min="12813" max="12813" width="9.85546875" customWidth="1"/>
    <col min="12814" max="12814" width="11" customWidth="1"/>
    <col min="13057" max="13057" width="12.140625" customWidth="1"/>
    <col min="13061" max="13061" width="9.28515625" customWidth="1"/>
    <col min="13062" max="13062" width="11.28515625" customWidth="1"/>
    <col min="13065" max="13065" width="10.28515625" customWidth="1"/>
    <col min="13066" max="13066" width="10.42578125" customWidth="1"/>
    <col min="13067" max="13067" width="10.5703125" customWidth="1"/>
    <col min="13069" max="13069" width="9.85546875" customWidth="1"/>
    <col min="13070" max="13070" width="11" customWidth="1"/>
    <col min="13313" max="13313" width="12.140625" customWidth="1"/>
    <col min="13317" max="13317" width="9.28515625" customWidth="1"/>
    <col min="13318" max="13318" width="11.28515625" customWidth="1"/>
    <col min="13321" max="13321" width="10.28515625" customWidth="1"/>
    <col min="13322" max="13322" width="10.42578125" customWidth="1"/>
    <col min="13323" max="13323" width="10.5703125" customWidth="1"/>
    <col min="13325" max="13325" width="9.85546875" customWidth="1"/>
    <col min="13326" max="13326" width="11" customWidth="1"/>
    <col min="13569" max="13569" width="12.140625" customWidth="1"/>
    <col min="13573" max="13573" width="9.28515625" customWidth="1"/>
    <col min="13574" max="13574" width="11.28515625" customWidth="1"/>
    <col min="13577" max="13577" width="10.28515625" customWidth="1"/>
    <col min="13578" max="13578" width="10.42578125" customWidth="1"/>
    <col min="13579" max="13579" width="10.5703125" customWidth="1"/>
    <col min="13581" max="13581" width="9.85546875" customWidth="1"/>
    <col min="13582" max="13582" width="11" customWidth="1"/>
    <col min="13825" max="13825" width="12.140625" customWidth="1"/>
    <col min="13829" max="13829" width="9.28515625" customWidth="1"/>
    <col min="13830" max="13830" width="11.28515625" customWidth="1"/>
    <col min="13833" max="13833" width="10.28515625" customWidth="1"/>
    <col min="13834" max="13834" width="10.42578125" customWidth="1"/>
    <col min="13835" max="13835" width="10.5703125" customWidth="1"/>
    <col min="13837" max="13837" width="9.85546875" customWidth="1"/>
    <col min="13838" max="13838" width="11" customWidth="1"/>
    <col min="14081" max="14081" width="12.140625" customWidth="1"/>
    <col min="14085" max="14085" width="9.28515625" customWidth="1"/>
    <col min="14086" max="14086" width="11.28515625" customWidth="1"/>
    <col min="14089" max="14089" width="10.28515625" customWidth="1"/>
    <col min="14090" max="14090" width="10.42578125" customWidth="1"/>
    <col min="14091" max="14091" width="10.5703125" customWidth="1"/>
    <col min="14093" max="14093" width="9.85546875" customWidth="1"/>
    <col min="14094" max="14094" width="11" customWidth="1"/>
    <col min="14337" max="14337" width="12.140625" customWidth="1"/>
    <col min="14341" max="14341" width="9.28515625" customWidth="1"/>
    <col min="14342" max="14342" width="11.28515625" customWidth="1"/>
    <col min="14345" max="14345" width="10.28515625" customWidth="1"/>
    <col min="14346" max="14346" width="10.42578125" customWidth="1"/>
    <col min="14347" max="14347" width="10.5703125" customWidth="1"/>
    <col min="14349" max="14349" width="9.85546875" customWidth="1"/>
    <col min="14350" max="14350" width="11" customWidth="1"/>
    <col min="14593" max="14593" width="12.140625" customWidth="1"/>
    <col min="14597" max="14597" width="9.28515625" customWidth="1"/>
    <col min="14598" max="14598" width="11.28515625" customWidth="1"/>
    <col min="14601" max="14601" width="10.28515625" customWidth="1"/>
    <col min="14602" max="14602" width="10.42578125" customWidth="1"/>
    <col min="14603" max="14603" width="10.5703125" customWidth="1"/>
    <col min="14605" max="14605" width="9.85546875" customWidth="1"/>
    <col min="14606" max="14606" width="11" customWidth="1"/>
    <col min="14849" max="14849" width="12.140625" customWidth="1"/>
    <col min="14853" max="14853" width="9.28515625" customWidth="1"/>
    <col min="14854" max="14854" width="11.28515625" customWidth="1"/>
    <col min="14857" max="14857" width="10.28515625" customWidth="1"/>
    <col min="14858" max="14858" width="10.42578125" customWidth="1"/>
    <col min="14859" max="14859" width="10.5703125" customWidth="1"/>
    <col min="14861" max="14861" width="9.85546875" customWidth="1"/>
    <col min="14862" max="14862" width="11" customWidth="1"/>
    <col min="15105" max="15105" width="12.140625" customWidth="1"/>
    <col min="15109" max="15109" width="9.28515625" customWidth="1"/>
    <col min="15110" max="15110" width="11.28515625" customWidth="1"/>
    <col min="15113" max="15113" width="10.28515625" customWidth="1"/>
    <col min="15114" max="15114" width="10.42578125" customWidth="1"/>
    <col min="15115" max="15115" width="10.5703125" customWidth="1"/>
    <col min="15117" max="15117" width="9.85546875" customWidth="1"/>
    <col min="15118" max="15118" width="11" customWidth="1"/>
    <col min="15361" max="15361" width="12.140625" customWidth="1"/>
    <col min="15365" max="15365" width="9.28515625" customWidth="1"/>
    <col min="15366" max="15366" width="11.28515625" customWidth="1"/>
    <col min="15369" max="15369" width="10.28515625" customWidth="1"/>
    <col min="15370" max="15370" width="10.42578125" customWidth="1"/>
    <col min="15371" max="15371" width="10.5703125" customWidth="1"/>
    <col min="15373" max="15373" width="9.85546875" customWidth="1"/>
    <col min="15374" max="15374" width="11" customWidth="1"/>
    <col min="15617" max="15617" width="12.140625" customWidth="1"/>
    <col min="15621" max="15621" width="9.28515625" customWidth="1"/>
    <col min="15622" max="15622" width="11.28515625" customWidth="1"/>
    <col min="15625" max="15625" width="10.28515625" customWidth="1"/>
    <col min="15626" max="15626" width="10.42578125" customWidth="1"/>
    <col min="15627" max="15627" width="10.5703125" customWidth="1"/>
    <col min="15629" max="15629" width="9.85546875" customWidth="1"/>
    <col min="15630" max="15630" width="11" customWidth="1"/>
    <col min="15873" max="15873" width="12.140625" customWidth="1"/>
    <col min="15877" max="15877" width="9.28515625" customWidth="1"/>
    <col min="15878" max="15878" width="11.28515625" customWidth="1"/>
    <col min="15881" max="15881" width="10.28515625" customWidth="1"/>
    <col min="15882" max="15882" width="10.42578125" customWidth="1"/>
    <col min="15883" max="15883" width="10.5703125" customWidth="1"/>
    <col min="15885" max="15885" width="9.85546875" customWidth="1"/>
    <col min="15886" max="15886" width="11" customWidth="1"/>
    <col min="16129" max="16129" width="12.140625" customWidth="1"/>
    <col min="16133" max="16133" width="9.28515625" customWidth="1"/>
    <col min="16134" max="16134" width="11.28515625" customWidth="1"/>
    <col min="16137" max="16137" width="10.28515625" customWidth="1"/>
    <col min="16138" max="16138" width="10.42578125" customWidth="1"/>
    <col min="16139" max="16139" width="10.5703125" customWidth="1"/>
    <col min="16141" max="16141" width="9.85546875" customWidth="1"/>
    <col min="16142" max="16142" width="11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3" t="s">
        <v>1</v>
      </c>
      <c r="B8" s="4" t="s">
        <v>113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7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9"/>
      <c r="B10" s="10"/>
      <c r="C10" s="11" t="s">
        <v>2</v>
      </c>
      <c r="D10" s="12" t="s">
        <v>2</v>
      </c>
      <c r="E10" s="12" t="s">
        <v>3</v>
      </c>
      <c r="F10" s="10"/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2</v>
      </c>
      <c r="M10" s="12" t="s">
        <v>6</v>
      </c>
      <c r="N10" s="12" t="s">
        <v>6</v>
      </c>
    </row>
    <row r="11" spans="1:14" x14ac:dyDescent="0.25">
      <c r="A11" s="13" t="s">
        <v>7</v>
      </c>
      <c r="B11" s="14" t="s">
        <v>2</v>
      </c>
      <c r="C11" s="15" t="s">
        <v>8</v>
      </c>
      <c r="D11" s="14" t="s">
        <v>9</v>
      </c>
      <c r="E11" s="14" t="s">
        <v>9</v>
      </c>
      <c r="F11" s="14" t="s">
        <v>2</v>
      </c>
      <c r="G11" s="14" t="s">
        <v>10</v>
      </c>
      <c r="H11" s="14" t="s">
        <v>10</v>
      </c>
      <c r="I11" s="14" t="s">
        <v>11</v>
      </c>
      <c r="J11" s="14" t="s">
        <v>11</v>
      </c>
      <c r="K11" s="14" t="s">
        <v>12</v>
      </c>
      <c r="L11" s="14" t="s">
        <v>13</v>
      </c>
      <c r="M11" s="14" t="s">
        <v>14</v>
      </c>
      <c r="N11" s="14" t="s">
        <v>12</v>
      </c>
    </row>
    <row r="12" spans="1:14" ht="15.75" thickBot="1" x14ac:dyDescent="0.3">
      <c r="A12" s="16"/>
      <c r="B12" s="17" t="s">
        <v>15</v>
      </c>
      <c r="C12" s="18" t="s">
        <v>9</v>
      </c>
      <c r="D12" s="17" t="s">
        <v>16</v>
      </c>
      <c r="E12" s="17" t="s">
        <v>16</v>
      </c>
      <c r="F12" s="17" t="s">
        <v>10</v>
      </c>
      <c r="G12" s="17" t="s">
        <v>16</v>
      </c>
      <c r="H12" s="17" t="s">
        <v>16</v>
      </c>
      <c r="I12" s="17" t="s">
        <v>17</v>
      </c>
      <c r="J12" s="17" t="s">
        <v>17</v>
      </c>
      <c r="K12" s="17" t="s">
        <v>9</v>
      </c>
      <c r="L12" s="17" t="s">
        <v>18</v>
      </c>
      <c r="M12" s="17" t="s">
        <v>19</v>
      </c>
      <c r="N12" s="17" t="s">
        <v>9</v>
      </c>
    </row>
    <row r="13" spans="1:14" ht="15.75" thickBot="1" x14ac:dyDescent="0.3"/>
    <row r="14" spans="1:14" ht="15.75" thickBot="1" x14ac:dyDescent="0.3">
      <c r="A14" s="19" t="s">
        <v>20</v>
      </c>
      <c r="B14" s="20">
        <v>4</v>
      </c>
      <c r="C14" s="21">
        <v>22</v>
      </c>
      <c r="D14" s="21">
        <v>22</v>
      </c>
      <c r="E14" s="22">
        <f t="shared" ref="E14:E24" si="0">D14/C14</f>
        <v>1</v>
      </c>
      <c r="F14" s="23">
        <v>202</v>
      </c>
      <c r="G14" s="23">
        <v>202</v>
      </c>
      <c r="H14" s="24">
        <f t="shared" ref="H14:H24" si="1">G14/F14</f>
        <v>1</v>
      </c>
      <c r="I14" s="23">
        <v>2</v>
      </c>
      <c r="J14" s="24">
        <f t="shared" ref="J14:J24" si="2">I14/C14</f>
        <v>9.0909090909090912E-2</v>
      </c>
      <c r="K14" s="24">
        <f t="shared" ref="K14:K24" si="3">I14/D14</f>
        <v>9.0909090909090912E-2</v>
      </c>
      <c r="L14" s="23">
        <v>1</v>
      </c>
      <c r="M14" s="25">
        <f t="shared" ref="M14:M24" si="4">L14/C14</f>
        <v>4.5454545454545456E-2</v>
      </c>
      <c r="N14" s="26">
        <f t="shared" ref="N14:N23" si="5">L14/D14</f>
        <v>4.5454545454545456E-2</v>
      </c>
    </row>
    <row r="15" spans="1:14" ht="15.75" thickBot="1" x14ac:dyDescent="0.3">
      <c r="A15" s="19" t="s">
        <v>21</v>
      </c>
      <c r="B15" s="27">
        <v>15</v>
      </c>
      <c r="C15" s="28">
        <v>338</v>
      </c>
      <c r="D15" s="28">
        <v>0</v>
      </c>
      <c r="E15" s="29">
        <f t="shared" si="0"/>
        <v>0</v>
      </c>
      <c r="F15" s="30">
        <v>1212</v>
      </c>
      <c r="G15" s="30">
        <v>0</v>
      </c>
      <c r="H15" s="31">
        <f t="shared" si="1"/>
        <v>0</v>
      </c>
      <c r="I15" s="30">
        <v>0</v>
      </c>
      <c r="J15" s="31">
        <f t="shared" si="2"/>
        <v>0</v>
      </c>
      <c r="K15" s="31" t="e">
        <f t="shared" si="3"/>
        <v>#DIV/0!</v>
      </c>
      <c r="L15" s="30">
        <v>0</v>
      </c>
      <c r="M15" s="32">
        <f t="shared" si="4"/>
        <v>0</v>
      </c>
      <c r="N15" s="33" t="e">
        <f t="shared" si="5"/>
        <v>#DIV/0!</v>
      </c>
    </row>
    <row r="16" spans="1:14" ht="15.75" thickBot="1" x14ac:dyDescent="0.3">
      <c r="A16" s="19" t="s">
        <v>22</v>
      </c>
      <c r="B16" s="27">
        <v>4</v>
      </c>
      <c r="C16" s="28">
        <v>202</v>
      </c>
      <c r="D16" s="28">
        <v>0</v>
      </c>
      <c r="E16" s="29">
        <f t="shared" si="0"/>
        <v>0</v>
      </c>
      <c r="F16" s="30">
        <v>382</v>
      </c>
      <c r="G16" s="30">
        <v>0</v>
      </c>
      <c r="H16" s="31">
        <f t="shared" si="1"/>
        <v>0</v>
      </c>
      <c r="I16" s="30">
        <v>0</v>
      </c>
      <c r="J16" s="31">
        <f t="shared" si="2"/>
        <v>0</v>
      </c>
      <c r="K16" s="31" t="e">
        <f t="shared" si="3"/>
        <v>#DIV/0!</v>
      </c>
      <c r="L16" s="30">
        <v>0</v>
      </c>
      <c r="M16" s="32">
        <f t="shared" si="4"/>
        <v>0</v>
      </c>
      <c r="N16" s="33" t="e">
        <f t="shared" si="5"/>
        <v>#DIV/0!</v>
      </c>
    </row>
    <row r="17" spans="1:14" ht="15.75" thickBot="1" x14ac:dyDescent="0.3">
      <c r="A17" s="19" t="s">
        <v>23</v>
      </c>
      <c r="B17" s="27">
        <v>20</v>
      </c>
      <c r="C17" s="28">
        <v>345</v>
      </c>
      <c r="D17" s="28">
        <v>1</v>
      </c>
      <c r="E17" s="29">
        <f t="shared" si="0"/>
        <v>2.8985507246376812E-3</v>
      </c>
      <c r="F17" s="30">
        <v>1377</v>
      </c>
      <c r="G17" s="30">
        <v>13</v>
      </c>
      <c r="H17" s="31">
        <f t="shared" si="1"/>
        <v>9.44081336238199E-3</v>
      </c>
      <c r="I17" s="30">
        <v>0</v>
      </c>
      <c r="J17" s="31">
        <f t="shared" si="2"/>
        <v>0</v>
      </c>
      <c r="K17" s="31">
        <f t="shared" si="3"/>
        <v>0</v>
      </c>
      <c r="L17" s="30">
        <v>0</v>
      </c>
      <c r="M17" s="32">
        <f t="shared" si="4"/>
        <v>0</v>
      </c>
      <c r="N17" s="33">
        <f t="shared" si="5"/>
        <v>0</v>
      </c>
    </row>
    <row r="18" spans="1:14" ht="15.75" thickBot="1" x14ac:dyDescent="0.3">
      <c r="A18" s="19" t="s">
        <v>24</v>
      </c>
      <c r="B18" s="27">
        <v>22</v>
      </c>
      <c r="C18" s="28">
        <v>395</v>
      </c>
      <c r="D18" s="28">
        <v>166</v>
      </c>
      <c r="E18" s="29">
        <f t="shared" si="0"/>
        <v>0.42025316455696204</v>
      </c>
      <c r="F18" s="30">
        <v>1946</v>
      </c>
      <c r="G18" s="30">
        <v>983</v>
      </c>
      <c r="H18" s="31">
        <f t="shared" si="1"/>
        <v>0.50513874614594034</v>
      </c>
      <c r="I18" s="30">
        <v>12</v>
      </c>
      <c r="J18" s="31">
        <f t="shared" si="2"/>
        <v>3.0379746835443037E-2</v>
      </c>
      <c r="K18" s="31">
        <f t="shared" si="3"/>
        <v>7.2289156626506021E-2</v>
      </c>
      <c r="L18" s="30">
        <v>1</v>
      </c>
      <c r="M18" s="32">
        <f t="shared" si="4"/>
        <v>2.5316455696202532E-3</v>
      </c>
      <c r="N18" s="33">
        <f t="shared" si="5"/>
        <v>6.024096385542169E-3</v>
      </c>
    </row>
    <row r="19" spans="1:14" ht="15.75" thickBot="1" x14ac:dyDescent="0.3">
      <c r="A19" s="19" t="s">
        <v>25</v>
      </c>
      <c r="B19" s="34">
        <v>24</v>
      </c>
      <c r="C19" s="28">
        <v>435</v>
      </c>
      <c r="D19" s="28">
        <v>276</v>
      </c>
      <c r="E19" s="29">
        <f t="shared" si="0"/>
        <v>0.6344827586206897</v>
      </c>
      <c r="F19" s="30">
        <v>2102</v>
      </c>
      <c r="G19" s="30">
        <v>1512</v>
      </c>
      <c r="H19" s="31">
        <f t="shared" si="1"/>
        <v>0.71931493815413894</v>
      </c>
      <c r="I19" s="30">
        <v>11</v>
      </c>
      <c r="J19" s="31">
        <f t="shared" si="2"/>
        <v>2.528735632183908E-2</v>
      </c>
      <c r="K19" s="31">
        <f t="shared" si="3"/>
        <v>3.9855072463768113E-2</v>
      </c>
      <c r="L19" s="30">
        <v>4</v>
      </c>
      <c r="M19" s="32">
        <f t="shared" si="4"/>
        <v>9.1954022988505746E-3</v>
      </c>
      <c r="N19" s="33">
        <f t="shared" si="5"/>
        <v>1.4492753623188406E-2</v>
      </c>
    </row>
    <row r="20" spans="1:14" ht="15.75" thickBot="1" x14ac:dyDescent="0.3">
      <c r="A20" s="19" t="s">
        <v>26</v>
      </c>
      <c r="B20" s="34">
        <v>14</v>
      </c>
      <c r="C20" s="28">
        <v>132</v>
      </c>
      <c r="D20" s="28">
        <v>24</v>
      </c>
      <c r="E20" s="29">
        <f t="shared" si="0"/>
        <v>0.18181818181818182</v>
      </c>
      <c r="F20" s="30">
        <v>417</v>
      </c>
      <c r="G20" s="30">
        <v>115</v>
      </c>
      <c r="H20" s="31">
        <f t="shared" si="1"/>
        <v>0.27577937649880097</v>
      </c>
      <c r="I20" s="30">
        <v>3</v>
      </c>
      <c r="J20" s="31">
        <f t="shared" si="2"/>
        <v>2.2727272727272728E-2</v>
      </c>
      <c r="K20" s="31">
        <f t="shared" si="3"/>
        <v>0.125</v>
      </c>
      <c r="L20" s="30">
        <v>2</v>
      </c>
      <c r="M20" s="32">
        <f t="shared" si="4"/>
        <v>1.5151515151515152E-2</v>
      </c>
      <c r="N20" s="33">
        <f t="shared" si="5"/>
        <v>8.3333333333333329E-2</v>
      </c>
    </row>
    <row r="21" spans="1:14" ht="15.75" thickBot="1" x14ac:dyDescent="0.3">
      <c r="A21" s="19" t="s">
        <v>27</v>
      </c>
      <c r="B21" s="34">
        <v>24</v>
      </c>
      <c r="C21" s="28">
        <v>489</v>
      </c>
      <c r="D21" s="28">
        <v>43</v>
      </c>
      <c r="E21" s="29">
        <f t="shared" si="0"/>
        <v>8.7934560327198361E-2</v>
      </c>
      <c r="F21" s="30">
        <v>1647</v>
      </c>
      <c r="G21" s="30">
        <v>248</v>
      </c>
      <c r="H21" s="31">
        <f t="shared" si="1"/>
        <v>0.15057680631451123</v>
      </c>
      <c r="I21" s="30">
        <v>10</v>
      </c>
      <c r="J21" s="31">
        <f t="shared" si="2"/>
        <v>2.0449897750511249E-2</v>
      </c>
      <c r="K21" s="31">
        <f t="shared" si="3"/>
        <v>0.23255813953488372</v>
      </c>
      <c r="L21" s="30">
        <v>0</v>
      </c>
      <c r="M21" s="32">
        <f t="shared" si="4"/>
        <v>0</v>
      </c>
      <c r="N21" s="33">
        <f t="shared" si="5"/>
        <v>0</v>
      </c>
    </row>
    <row r="22" spans="1:14" ht="15.75" thickBot="1" x14ac:dyDescent="0.3">
      <c r="A22" s="19" t="s">
        <v>28</v>
      </c>
      <c r="B22" s="34">
        <v>23</v>
      </c>
      <c r="C22" s="28">
        <v>364</v>
      </c>
      <c r="D22" s="28">
        <v>38</v>
      </c>
      <c r="E22" s="29">
        <f t="shared" si="0"/>
        <v>0.1043956043956044</v>
      </c>
      <c r="F22" s="30">
        <v>1351</v>
      </c>
      <c r="G22" s="30">
        <v>379</v>
      </c>
      <c r="H22" s="31">
        <f t="shared" si="1"/>
        <v>0.28053293856402667</v>
      </c>
      <c r="I22" s="30">
        <v>9</v>
      </c>
      <c r="J22" s="31">
        <f t="shared" si="2"/>
        <v>2.4725274725274724E-2</v>
      </c>
      <c r="K22" s="31">
        <f t="shared" si="3"/>
        <v>0.23684210526315788</v>
      </c>
      <c r="L22" s="30">
        <v>1</v>
      </c>
      <c r="M22" s="32">
        <f t="shared" si="4"/>
        <v>2.7472527472527475E-3</v>
      </c>
      <c r="N22" s="33">
        <f t="shared" si="5"/>
        <v>2.6315789473684209E-2</v>
      </c>
    </row>
    <row r="23" spans="1:14" ht="15.75" thickBot="1" x14ac:dyDescent="0.3">
      <c r="A23" s="19" t="s">
        <v>29</v>
      </c>
      <c r="B23" s="35">
        <v>7</v>
      </c>
      <c r="C23" s="28">
        <v>145</v>
      </c>
      <c r="D23" s="28">
        <v>145</v>
      </c>
      <c r="E23" s="29">
        <f t="shared" si="0"/>
        <v>1</v>
      </c>
      <c r="F23" s="30">
        <v>581</v>
      </c>
      <c r="G23" s="30">
        <v>581</v>
      </c>
      <c r="H23" s="31">
        <f t="shared" si="1"/>
        <v>1</v>
      </c>
      <c r="I23" s="30">
        <v>12</v>
      </c>
      <c r="J23" s="31">
        <f t="shared" si="2"/>
        <v>8.2758620689655171E-2</v>
      </c>
      <c r="K23" s="31">
        <f t="shared" si="3"/>
        <v>8.2758620689655171E-2</v>
      </c>
      <c r="L23" s="30">
        <v>4</v>
      </c>
      <c r="M23" s="32">
        <f t="shared" si="4"/>
        <v>2.7586206896551724E-2</v>
      </c>
      <c r="N23" s="33">
        <f t="shared" si="5"/>
        <v>2.7586206896551724E-2</v>
      </c>
    </row>
    <row r="24" spans="1:14" ht="15.75" thickBot="1" x14ac:dyDescent="0.3">
      <c r="A24" s="19" t="s">
        <v>30</v>
      </c>
      <c r="B24" s="36">
        <v>43</v>
      </c>
      <c r="C24" s="37">
        <v>107</v>
      </c>
      <c r="D24" s="37">
        <v>56</v>
      </c>
      <c r="E24" s="38">
        <f t="shared" si="0"/>
        <v>0.52336448598130836</v>
      </c>
      <c r="F24" s="37">
        <v>2678</v>
      </c>
      <c r="G24" s="37">
        <v>851</v>
      </c>
      <c r="H24" s="39">
        <f t="shared" si="1"/>
        <v>0.3177744585511576</v>
      </c>
      <c r="I24" s="37">
        <v>12</v>
      </c>
      <c r="J24" s="39">
        <f t="shared" si="2"/>
        <v>0.11214953271028037</v>
      </c>
      <c r="K24" s="39">
        <f t="shared" si="3"/>
        <v>0.21428571428571427</v>
      </c>
      <c r="L24" s="37">
        <v>5</v>
      </c>
      <c r="M24" s="40">
        <f t="shared" si="4"/>
        <v>4.6728971962616821E-2</v>
      </c>
      <c r="N24" s="41">
        <f>L24/D24</f>
        <v>8.9285714285714288E-2</v>
      </c>
    </row>
    <row r="25" spans="1:14" ht="15.75" thickBot="1" x14ac:dyDescent="0.3">
      <c r="B25" s="42"/>
      <c r="C25" s="42"/>
      <c r="D25" s="42"/>
      <c r="E25" s="42"/>
      <c r="F25" s="42"/>
      <c r="G25" s="42"/>
      <c r="I25" s="42"/>
      <c r="L25" s="42"/>
    </row>
    <row r="26" spans="1:14" ht="15.75" thickBot="1" x14ac:dyDescent="0.3">
      <c r="A26" s="19" t="s">
        <v>31</v>
      </c>
      <c r="B26" s="43">
        <f>SUM(B14:B25)</f>
        <v>200</v>
      </c>
      <c r="C26" s="43">
        <f>SUM(C14:C25)</f>
        <v>2974</v>
      </c>
      <c r="D26" s="43">
        <f>SUM(D14:D24)</f>
        <v>771</v>
      </c>
      <c r="E26" s="44">
        <f>D26/C26</f>
        <v>0.25924680564895763</v>
      </c>
      <c r="F26" s="45">
        <f>SUM(F14:F24)</f>
        <v>13895</v>
      </c>
      <c r="G26" s="43">
        <f>SUM(G14:G25)</f>
        <v>4884</v>
      </c>
      <c r="H26" s="46">
        <f>G26/F26</f>
        <v>0.35149334292911122</v>
      </c>
      <c r="I26" s="43">
        <f>SUM(I14:I24)</f>
        <v>71</v>
      </c>
      <c r="J26" s="47">
        <f>I26/C26</f>
        <v>2.387357094821789E-2</v>
      </c>
      <c r="K26" s="48">
        <f>I26/D26</f>
        <v>9.2088197146562911E-2</v>
      </c>
      <c r="L26" s="43">
        <f>SUM(L14:L24)</f>
        <v>18</v>
      </c>
      <c r="M26" s="49">
        <f>L26/C26</f>
        <v>6.0524546065904503E-3</v>
      </c>
      <c r="N26" s="46">
        <f>L26/D26</f>
        <v>2.3346303501945526E-2</v>
      </c>
    </row>
    <row r="27" spans="1:14" x14ac:dyDescent="0.25">
      <c r="I27" s="1"/>
    </row>
    <row r="28" spans="1:14" x14ac:dyDescent="0.25">
      <c r="I28" s="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activeCell="L30" sqref="L30"/>
    </sheetView>
  </sheetViews>
  <sheetFormatPr defaultRowHeight="15" x14ac:dyDescent="0.25"/>
  <cols>
    <col min="1" max="1" width="10.7109375" customWidth="1"/>
    <col min="257" max="257" width="10.7109375" customWidth="1"/>
    <col min="513" max="513" width="10.7109375" customWidth="1"/>
    <col min="769" max="769" width="10.7109375" customWidth="1"/>
    <col min="1025" max="1025" width="10.7109375" customWidth="1"/>
    <col min="1281" max="1281" width="10.7109375" customWidth="1"/>
    <col min="1537" max="1537" width="10.7109375" customWidth="1"/>
    <col min="1793" max="1793" width="10.7109375" customWidth="1"/>
    <col min="2049" max="2049" width="10.7109375" customWidth="1"/>
    <col min="2305" max="2305" width="10.7109375" customWidth="1"/>
    <col min="2561" max="2561" width="10.7109375" customWidth="1"/>
    <col min="2817" max="2817" width="10.7109375" customWidth="1"/>
    <col min="3073" max="3073" width="10.7109375" customWidth="1"/>
    <col min="3329" max="3329" width="10.7109375" customWidth="1"/>
    <col min="3585" max="3585" width="10.7109375" customWidth="1"/>
    <col min="3841" max="3841" width="10.7109375" customWidth="1"/>
    <col min="4097" max="4097" width="10.7109375" customWidth="1"/>
    <col min="4353" max="4353" width="10.7109375" customWidth="1"/>
    <col min="4609" max="4609" width="10.7109375" customWidth="1"/>
    <col min="4865" max="4865" width="10.7109375" customWidth="1"/>
    <col min="5121" max="5121" width="10.7109375" customWidth="1"/>
    <col min="5377" max="5377" width="10.7109375" customWidth="1"/>
    <col min="5633" max="5633" width="10.7109375" customWidth="1"/>
    <col min="5889" max="5889" width="10.7109375" customWidth="1"/>
    <col min="6145" max="6145" width="10.7109375" customWidth="1"/>
    <col min="6401" max="6401" width="10.7109375" customWidth="1"/>
    <col min="6657" max="6657" width="10.7109375" customWidth="1"/>
    <col min="6913" max="6913" width="10.7109375" customWidth="1"/>
    <col min="7169" max="7169" width="10.7109375" customWidth="1"/>
    <col min="7425" max="7425" width="10.7109375" customWidth="1"/>
    <col min="7681" max="7681" width="10.7109375" customWidth="1"/>
    <col min="7937" max="7937" width="10.7109375" customWidth="1"/>
    <col min="8193" max="8193" width="10.7109375" customWidth="1"/>
    <col min="8449" max="8449" width="10.7109375" customWidth="1"/>
    <col min="8705" max="8705" width="10.7109375" customWidth="1"/>
    <col min="8961" max="8961" width="10.7109375" customWidth="1"/>
    <col min="9217" max="9217" width="10.7109375" customWidth="1"/>
    <col min="9473" max="9473" width="10.7109375" customWidth="1"/>
    <col min="9729" max="9729" width="10.7109375" customWidth="1"/>
    <col min="9985" max="9985" width="10.7109375" customWidth="1"/>
    <col min="10241" max="10241" width="10.7109375" customWidth="1"/>
    <col min="10497" max="10497" width="10.7109375" customWidth="1"/>
    <col min="10753" max="10753" width="10.7109375" customWidth="1"/>
    <col min="11009" max="11009" width="10.7109375" customWidth="1"/>
    <col min="11265" max="11265" width="10.7109375" customWidth="1"/>
    <col min="11521" max="11521" width="10.7109375" customWidth="1"/>
    <col min="11777" max="11777" width="10.7109375" customWidth="1"/>
    <col min="12033" max="12033" width="10.7109375" customWidth="1"/>
    <col min="12289" max="12289" width="10.7109375" customWidth="1"/>
    <col min="12545" max="12545" width="10.7109375" customWidth="1"/>
    <col min="12801" max="12801" width="10.7109375" customWidth="1"/>
    <col min="13057" max="13057" width="10.7109375" customWidth="1"/>
    <col min="13313" max="13313" width="10.7109375" customWidth="1"/>
    <col min="13569" max="13569" width="10.7109375" customWidth="1"/>
    <col min="13825" max="13825" width="10.7109375" customWidth="1"/>
    <col min="14081" max="14081" width="10.7109375" customWidth="1"/>
    <col min="14337" max="14337" width="10.7109375" customWidth="1"/>
    <col min="14593" max="14593" width="10.7109375" customWidth="1"/>
    <col min="14849" max="14849" width="10.7109375" customWidth="1"/>
    <col min="15105" max="15105" width="10.7109375" customWidth="1"/>
    <col min="15361" max="15361" width="10.7109375" customWidth="1"/>
    <col min="15617" max="15617" width="10.7109375" customWidth="1"/>
    <col min="15873" max="15873" width="10.7109375" customWidth="1"/>
    <col min="16129" max="16129" width="10.7109375" customWidth="1"/>
  </cols>
  <sheetData>
    <row r="1" spans="1:14" ht="15.75" thickBot="1" x14ac:dyDescent="0.3"/>
    <row r="2" spans="1:14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25">
      <c r="A3" s="5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4"/>
    </row>
    <row r="4" spans="1:14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4"/>
    </row>
    <row r="5" spans="1:14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4"/>
    </row>
    <row r="6" spans="1:14" ht="15.75" x14ac:dyDescent="0.25">
      <c r="A6" s="55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 ht="15.75" thickBot="1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4"/>
    </row>
    <row r="8" spans="1:14" ht="15.75" thickBot="1" x14ac:dyDescent="0.3">
      <c r="A8" s="3" t="s">
        <v>1</v>
      </c>
      <c r="B8" s="4" t="s">
        <v>114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5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thickBot="1" x14ac:dyDescent="0.3">
      <c r="A10" s="132" t="s">
        <v>33</v>
      </c>
      <c r="B10" s="133" t="s">
        <v>34</v>
      </c>
      <c r="C10" s="57" t="s">
        <v>35</v>
      </c>
      <c r="D10" s="57"/>
      <c r="E10" s="57"/>
      <c r="F10" s="6"/>
      <c r="G10" s="50" t="s">
        <v>36</v>
      </c>
      <c r="H10" s="51"/>
      <c r="I10" s="51"/>
      <c r="J10" s="51"/>
      <c r="K10" s="50" t="s">
        <v>37</v>
      </c>
      <c r="L10" s="51"/>
      <c r="M10" s="51"/>
      <c r="N10" s="52"/>
    </row>
    <row r="11" spans="1:14" ht="15.75" thickBot="1" x14ac:dyDescent="0.3">
      <c r="A11" s="132"/>
      <c r="B11" s="133"/>
      <c r="C11" s="133" t="s">
        <v>38</v>
      </c>
      <c r="D11" s="133" t="s">
        <v>39</v>
      </c>
      <c r="E11" s="134" t="s">
        <v>40</v>
      </c>
      <c r="F11" s="131" t="s">
        <v>41</v>
      </c>
      <c r="G11" s="58" t="s">
        <v>42</v>
      </c>
      <c r="H11" s="59"/>
      <c r="I11" s="59"/>
      <c r="J11" s="59"/>
      <c r="K11" s="58"/>
      <c r="L11" s="59"/>
      <c r="M11" s="59"/>
      <c r="N11" s="60"/>
    </row>
    <row r="12" spans="1:14" ht="15.75" thickBot="1" x14ac:dyDescent="0.3">
      <c r="A12" s="132"/>
      <c r="B12" s="133"/>
      <c r="C12" s="133"/>
      <c r="D12" s="133"/>
      <c r="E12" s="134"/>
      <c r="F12" s="131"/>
      <c r="G12" s="61" t="s">
        <v>43</v>
      </c>
      <c r="H12" s="61" t="s">
        <v>44</v>
      </c>
      <c r="I12" s="61" t="s">
        <v>45</v>
      </c>
      <c r="J12" s="61" t="s">
        <v>46</v>
      </c>
      <c r="K12" s="61" t="s">
        <v>47</v>
      </c>
      <c r="L12" s="61" t="s">
        <v>48</v>
      </c>
      <c r="M12" s="61" t="s">
        <v>49</v>
      </c>
      <c r="N12" s="61" t="s">
        <v>50</v>
      </c>
    </row>
    <row r="13" spans="1:14" ht="15.75" thickBot="1" x14ac:dyDescent="0.3">
      <c r="A13" s="19" t="s">
        <v>20</v>
      </c>
      <c r="B13" s="62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3</v>
      </c>
      <c r="L13" s="63">
        <v>2</v>
      </c>
      <c r="M13" s="63">
        <v>5</v>
      </c>
      <c r="N13" s="64">
        <v>0</v>
      </c>
    </row>
    <row r="14" spans="1:14" ht="15.75" thickBot="1" x14ac:dyDescent="0.3">
      <c r="A14" s="19" t="s">
        <v>21</v>
      </c>
      <c r="B14" s="62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4">
        <v>0</v>
      </c>
    </row>
    <row r="15" spans="1:14" ht="15.75" thickBot="1" x14ac:dyDescent="0.3">
      <c r="A15" s="19" t="s">
        <v>51</v>
      </c>
      <c r="B15" s="62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4">
        <v>0</v>
      </c>
    </row>
    <row r="16" spans="1:14" ht="15.75" thickBot="1" x14ac:dyDescent="0.3">
      <c r="A16" s="19" t="s">
        <v>23</v>
      </c>
      <c r="B16" s="62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4">
        <v>0</v>
      </c>
    </row>
    <row r="17" spans="1:14" ht="15.75" thickBot="1" x14ac:dyDescent="0.3">
      <c r="A17" s="19" t="s">
        <v>52</v>
      </c>
      <c r="B17" s="62">
        <v>12</v>
      </c>
      <c r="C17" s="63">
        <v>0</v>
      </c>
      <c r="D17" s="63">
        <v>3</v>
      </c>
      <c r="E17" s="63">
        <v>7</v>
      </c>
      <c r="F17" s="63">
        <v>2</v>
      </c>
      <c r="G17" s="63">
        <v>4</v>
      </c>
      <c r="H17" s="63">
        <v>6</v>
      </c>
      <c r="I17" s="63">
        <v>3</v>
      </c>
      <c r="J17" s="63">
        <v>3</v>
      </c>
      <c r="K17" s="63">
        <v>1</v>
      </c>
      <c r="L17" s="63">
        <v>0</v>
      </c>
      <c r="M17" s="63">
        <v>1</v>
      </c>
      <c r="N17" s="64">
        <v>2</v>
      </c>
    </row>
    <row r="18" spans="1:14" ht="15.75" thickBot="1" x14ac:dyDescent="0.3">
      <c r="A18" s="19" t="s">
        <v>25</v>
      </c>
      <c r="B18" s="62">
        <v>11</v>
      </c>
      <c r="C18" s="63">
        <v>0</v>
      </c>
      <c r="D18" s="63">
        <v>0</v>
      </c>
      <c r="E18" s="63">
        <v>5</v>
      </c>
      <c r="F18" s="63">
        <v>6</v>
      </c>
      <c r="G18" s="63">
        <v>4</v>
      </c>
      <c r="H18" s="63">
        <v>4</v>
      </c>
      <c r="I18" s="63">
        <v>1</v>
      </c>
      <c r="J18" s="63">
        <v>1</v>
      </c>
      <c r="K18" s="63">
        <v>2</v>
      </c>
      <c r="L18" s="63">
        <v>0</v>
      </c>
      <c r="M18" s="63">
        <v>2</v>
      </c>
      <c r="N18" s="64">
        <v>0</v>
      </c>
    </row>
    <row r="19" spans="1:14" ht="15.75" thickBot="1" x14ac:dyDescent="0.3">
      <c r="A19" s="19" t="s">
        <v>26</v>
      </c>
      <c r="B19" s="62">
        <v>7</v>
      </c>
      <c r="C19" s="63">
        <v>0</v>
      </c>
      <c r="D19" s="63">
        <v>0</v>
      </c>
      <c r="E19" s="63">
        <v>2</v>
      </c>
      <c r="F19" s="63">
        <v>5</v>
      </c>
      <c r="G19" s="63">
        <v>0</v>
      </c>
      <c r="H19" s="63">
        <v>5</v>
      </c>
      <c r="I19" s="63">
        <v>2</v>
      </c>
      <c r="J19" s="63">
        <v>0</v>
      </c>
      <c r="K19" s="63">
        <v>2</v>
      </c>
      <c r="L19" s="63">
        <v>1</v>
      </c>
      <c r="M19" s="63">
        <v>3</v>
      </c>
      <c r="N19" s="64">
        <v>1</v>
      </c>
    </row>
    <row r="20" spans="1:14" ht="15.75" thickBot="1" x14ac:dyDescent="0.3">
      <c r="A20" s="19" t="s">
        <v>27</v>
      </c>
      <c r="B20" s="65">
        <v>11</v>
      </c>
      <c r="C20" s="66">
        <v>1</v>
      </c>
      <c r="D20" s="66">
        <v>0</v>
      </c>
      <c r="E20" s="66">
        <v>5</v>
      </c>
      <c r="F20" s="66">
        <v>5</v>
      </c>
      <c r="G20" s="66">
        <v>8</v>
      </c>
      <c r="H20" s="66">
        <v>1</v>
      </c>
      <c r="I20" s="66">
        <v>2</v>
      </c>
      <c r="J20" s="66">
        <v>0</v>
      </c>
      <c r="K20" s="66">
        <v>0</v>
      </c>
      <c r="L20" s="66">
        <v>0</v>
      </c>
      <c r="M20" s="63">
        <v>0</v>
      </c>
      <c r="N20" s="67">
        <v>5</v>
      </c>
    </row>
    <row r="21" spans="1:14" ht="15.75" thickBot="1" x14ac:dyDescent="0.3">
      <c r="A21" s="19" t="s">
        <v>28</v>
      </c>
      <c r="B21" s="65">
        <v>21</v>
      </c>
      <c r="C21" s="66">
        <v>3</v>
      </c>
      <c r="D21" s="66">
        <v>0</v>
      </c>
      <c r="E21" s="66">
        <v>15</v>
      </c>
      <c r="F21" s="66">
        <v>3</v>
      </c>
      <c r="G21" s="66">
        <v>4</v>
      </c>
      <c r="H21" s="66">
        <v>7</v>
      </c>
      <c r="I21" s="66">
        <v>6</v>
      </c>
      <c r="J21" s="66">
        <v>4</v>
      </c>
      <c r="K21" s="66">
        <v>0</v>
      </c>
      <c r="L21" s="66">
        <v>0</v>
      </c>
      <c r="M21" s="63">
        <v>0</v>
      </c>
      <c r="N21" s="67">
        <v>4</v>
      </c>
    </row>
    <row r="22" spans="1:14" ht="15.75" thickBot="1" x14ac:dyDescent="0.3">
      <c r="A22" s="19" t="s">
        <v>29</v>
      </c>
      <c r="B22" s="62">
        <v>10</v>
      </c>
      <c r="C22" s="63">
        <v>0</v>
      </c>
      <c r="D22" s="63">
        <v>0</v>
      </c>
      <c r="E22" s="63">
        <v>7</v>
      </c>
      <c r="F22" s="63">
        <v>3</v>
      </c>
      <c r="G22" s="63">
        <v>4</v>
      </c>
      <c r="H22" s="63">
        <v>4</v>
      </c>
      <c r="I22" s="63">
        <v>2</v>
      </c>
      <c r="J22" s="63">
        <v>0</v>
      </c>
      <c r="K22" s="63">
        <v>3</v>
      </c>
      <c r="L22" s="63">
        <v>2</v>
      </c>
      <c r="M22" s="63">
        <v>5</v>
      </c>
      <c r="N22" s="64">
        <v>0</v>
      </c>
    </row>
    <row r="23" spans="1:14" ht="15.75" thickBot="1" x14ac:dyDescent="0.3">
      <c r="A23" s="19" t="s">
        <v>30</v>
      </c>
      <c r="B23" s="68">
        <v>6</v>
      </c>
      <c r="C23" s="69">
        <v>0</v>
      </c>
      <c r="D23" s="70">
        <v>2</v>
      </c>
      <c r="E23" s="69">
        <v>4</v>
      </c>
      <c r="F23" s="69">
        <v>0</v>
      </c>
      <c r="G23" s="69">
        <v>2</v>
      </c>
      <c r="H23" s="69">
        <v>2</v>
      </c>
      <c r="I23" s="69">
        <v>1</v>
      </c>
      <c r="J23" s="69">
        <v>1</v>
      </c>
      <c r="K23" s="69">
        <v>5</v>
      </c>
      <c r="L23" s="69">
        <v>3</v>
      </c>
      <c r="M23" s="71">
        <v>8</v>
      </c>
      <c r="N23" s="72">
        <v>0</v>
      </c>
    </row>
    <row r="24" spans="1:14" ht="15.75" thickBot="1" x14ac:dyDescent="0.3">
      <c r="A24" s="73" t="s">
        <v>31</v>
      </c>
      <c r="B24" s="74">
        <f t="shared" ref="B24:N24" si="0">SUM(B13:B23)</f>
        <v>78</v>
      </c>
      <c r="C24" s="75">
        <f t="shared" si="0"/>
        <v>4</v>
      </c>
      <c r="D24" s="75">
        <f t="shared" si="0"/>
        <v>5</v>
      </c>
      <c r="E24" s="75">
        <f t="shared" si="0"/>
        <v>45</v>
      </c>
      <c r="F24" s="75">
        <f t="shared" si="0"/>
        <v>24</v>
      </c>
      <c r="G24" s="75">
        <f t="shared" si="0"/>
        <v>26</v>
      </c>
      <c r="H24" s="75">
        <f t="shared" si="0"/>
        <v>29</v>
      </c>
      <c r="I24" s="75">
        <f t="shared" si="0"/>
        <v>17</v>
      </c>
      <c r="J24" s="75">
        <f t="shared" si="0"/>
        <v>9</v>
      </c>
      <c r="K24" s="75">
        <f t="shared" si="0"/>
        <v>16</v>
      </c>
      <c r="L24" s="75">
        <f t="shared" si="0"/>
        <v>8</v>
      </c>
      <c r="M24" s="75">
        <f t="shared" si="0"/>
        <v>24</v>
      </c>
      <c r="N24" s="61">
        <f t="shared" si="0"/>
        <v>12</v>
      </c>
    </row>
    <row r="25" spans="1:14" ht="15.75" thickBot="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56" t="s">
        <v>53</v>
      </c>
      <c r="B26" s="5"/>
      <c r="C26" s="5"/>
      <c r="D26" s="5"/>
      <c r="E26" s="5"/>
      <c r="F26" s="5"/>
      <c r="G26" s="5"/>
      <c r="H26" s="6"/>
      <c r="I26" s="1"/>
      <c r="J26" s="1"/>
      <c r="K26" s="1"/>
      <c r="L26" s="1"/>
      <c r="M26" s="1"/>
      <c r="N26" s="1"/>
    </row>
    <row r="27" spans="1:14" ht="15.75" thickBot="1" x14ac:dyDescent="0.3">
      <c r="A27" s="76" t="s">
        <v>54</v>
      </c>
      <c r="B27" s="5"/>
      <c r="C27" s="6"/>
      <c r="D27" s="61" t="s">
        <v>42</v>
      </c>
      <c r="E27" s="77" t="s">
        <v>55</v>
      </c>
      <c r="F27" s="5"/>
      <c r="G27" s="6"/>
      <c r="H27" s="78" t="s">
        <v>42</v>
      </c>
      <c r="I27" s="1"/>
      <c r="J27" s="1"/>
      <c r="K27" s="1"/>
      <c r="L27" s="1"/>
      <c r="M27" s="1"/>
      <c r="N27" s="1"/>
    </row>
    <row r="28" spans="1:14" x14ac:dyDescent="0.25">
      <c r="A28" s="79" t="s">
        <v>56</v>
      </c>
      <c r="B28" s="80"/>
      <c r="C28" s="81"/>
      <c r="D28" s="82">
        <v>1</v>
      </c>
      <c r="E28" s="83" t="s">
        <v>57</v>
      </c>
      <c r="F28" s="83"/>
      <c r="G28" s="83" t="s">
        <v>58</v>
      </c>
      <c r="H28" s="82"/>
    </row>
    <row r="29" spans="1:14" x14ac:dyDescent="0.25">
      <c r="A29" s="79" t="s">
        <v>59</v>
      </c>
      <c r="B29" s="84"/>
      <c r="C29" s="85"/>
      <c r="D29" s="86"/>
      <c r="E29" s="84" t="s">
        <v>60</v>
      </c>
      <c r="F29" s="84"/>
      <c r="G29" s="84"/>
      <c r="H29" s="87"/>
    </row>
    <row r="30" spans="1:14" x14ac:dyDescent="0.25">
      <c r="A30" s="79" t="s">
        <v>61</v>
      </c>
      <c r="B30" s="84"/>
      <c r="C30" s="85"/>
      <c r="D30" s="86"/>
      <c r="E30" s="84" t="s">
        <v>62</v>
      </c>
      <c r="F30" s="84"/>
      <c r="G30" s="84"/>
      <c r="H30" s="87"/>
    </row>
    <row r="31" spans="1:14" x14ac:dyDescent="0.25">
      <c r="A31" s="79" t="s">
        <v>63</v>
      </c>
      <c r="B31" s="84"/>
      <c r="C31" s="85"/>
      <c r="D31" s="86"/>
      <c r="E31" s="84"/>
      <c r="F31" s="84"/>
      <c r="G31" s="84"/>
      <c r="H31" s="87"/>
    </row>
    <row r="32" spans="1:14" x14ac:dyDescent="0.25">
      <c r="A32" s="79" t="s">
        <v>64</v>
      </c>
      <c r="B32" s="84"/>
      <c r="C32" s="85"/>
      <c r="D32" s="87"/>
      <c r="E32" s="79"/>
      <c r="F32" s="84"/>
      <c r="G32" s="85"/>
      <c r="H32" s="87"/>
    </row>
    <row r="33" spans="1:8" x14ac:dyDescent="0.25">
      <c r="A33" s="79" t="s">
        <v>120</v>
      </c>
      <c r="B33" s="84"/>
      <c r="C33" s="85"/>
      <c r="D33" s="87">
        <v>1</v>
      </c>
      <c r="E33" s="84"/>
      <c r="F33" s="84"/>
      <c r="G33" s="84"/>
      <c r="H33" s="87"/>
    </row>
    <row r="34" spans="1:8" ht="15.75" thickBot="1" x14ac:dyDescent="0.3">
      <c r="A34" s="128" t="s">
        <v>121</v>
      </c>
      <c r="B34" s="59"/>
      <c r="C34" s="60"/>
      <c r="D34" s="88">
        <v>1</v>
      </c>
      <c r="E34" s="59"/>
      <c r="F34" s="59"/>
      <c r="G34" s="59"/>
      <c r="H34" s="88"/>
    </row>
    <row r="35" spans="1:8" ht="15.75" thickBot="1" x14ac:dyDescent="0.3">
      <c r="A35" s="128"/>
      <c r="B35" s="59"/>
      <c r="C35" s="59"/>
      <c r="D35" s="88"/>
      <c r="E35" s="59"/>
      <c r="F35" s="59"/>
      <c r="G35" s="59"/>
      <c r="H35" s="88"/>
    </row>
    <row r="36" spans="1:8" ht="15.75" thickBot="1" x14ac:dyDescent="0.3">
      <c r="A36" s="77" t="s">
        <v>65</v>
      </c>
      <c r="B36" s="5"/>
      <c r="C36" s="5"/>
      <c r="D36" s="61">
        <f>SUM(D28:D34)</f>
        <v>3</v>
      </c>
      <c r="E36" s="5" t="s">
        <v>65</v>
      </c>
      <c r="F36" s="5"/>
      <c r="G36" s="5"/>
      <c r="H36" s="61">
        <f>SUM(H28:H34)</f>
        <v>0</v>
      </c>
    </row>
  </sheetData>
  <mergeCells count="6">
    <mergeCell ref="F11:F12"/>
    <mergeCell ref="A10:A12"/>
    <mergeCell ref="B10:B12"/>
    <mergeCell ref="C11:C12"/>
    <mergeCell ref="D11:D12"/>
    <mergeCell ref="E11:E1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topLeftCell="A4" workbookViewId="0">
      <selection activeCell="L14" sqref="L14:L24"/>
    </sheetView>
  </sheetViews>
  <sheetFormatPr defaultRowHeight="15" x14ac:dyDescent="0.25"/>
  <cols>
    <col min="1" max="1" width="12.140625" customWidth="1"/>
    <col min="5" max="5" width="9.28515625" customWidth="1"/>
    <col min="6" max="6" width="11.28515625" customWidth="1"/>
    <col min="9" max="9" width="10.28515625" customWidth="1"/>
    <col min="10" max="10" width="10.42578125" customWidth="1"/>
    <col min="11" max="11" width="16" customWidth="1"/>
    <col min="13" max="13" width="9.85546875" customWidth="1"/>
    <col min="14" max="14" width="17.7109375" customWidth="1"/>
    <col min="257" max="257" width="12.140625" customWidth="1"/>
    <col min="261" max="261" width="9.28515625" customWidth="1"/>
    <col min="262" max="262" width="11.28515625" customWidth="1"/>
    <col min="265" max="265" width="10.28515625" customWidth="1"/>
    <col min="266" max="266" width="10.42578125" customWidth="1"/>
    <col min="267" max="267" width="16" customWidth="1"/>
    <col min="269" max="269" width="9.85546875" customWidth="1"/>
    <col min="270" max="270" width="17.7109375" customWidth="1"/>
    <col min="513" max="513" width="12.140625" customWidth="1"/>
    <col min="517" max="517" width="9.28515625" customWidth="1"/>
    <col min="518" max="518" width="11.28515625" customWidth="1"/>
    <col min="521" max="521" width="10.28515625" customWidth="1"/>
    <col min="522" max="522" width="10.42578125" customWidth="1"/>
    <col min="523" max="523" width="16" customWidth="1"/>
    <col min="525" max="525" width="9.85546875" customWidth="1"/>
    <col min="526" max="526" width="17.7109375" customWidth="1"/>
    <col min="769" max="769" width="12.140625" customWidth="1"/>
    <col min="773" max="773" width="9.28515625" customWidth="1"/>
    <col min="774" max="774" width="11.28515625" customWidth="1"/>
    <col min="777" max="777" width="10.28515625" customWidth="1"/>
    <col min="778" max="778" width="10.42578125" customWidth="1"/>
    <col min="779" max="779" width="16" customWidth="1"/>
    <col min="781" max="781" width="9.85546875" customWidth="1"/>
    <col min="782" max="782" width="17.7109375" customWidth="1"/>
    <col min="1025" max="1025" width="12.140625" customWidth="1"/>
    <col min="1029" max="1029" width="9.28515625" customWidth="1"/>
    <col min="1030" max="1030" width="11.28515625" customWidth="1"/>
    <col min="1033" max="1033" width="10.28515625" customWidth="1"/>
    <col min="1034" max="1034" width="10.42578125" customWidth="1"/>
    <col min="1035" max="1035" width="16" customWidth="1"/>
    <col min="1037" max="1037" width="9.85546875" customWidth="1"/>
    <col min="1038" max="1038" width="17.7109375" customWidth="1"/>
    <col min="1281" max="1281" width="12.140625" customWidth="1"/>
    <col min="1285" max="1285" width="9.28515625" customWidth="1"/>
    <col min="1286" max="1286" width="11.28515625" customWidth="1"/>
    <col min="1289" max="1289" width="10.28515625" customWidth="1"/>
    <col min="1290" max="1290" width="10.42578125" customWidth="1"/>
    <col min="1291" max="1291" width="16" customWidth="1"/>
    <col min="1293" max="1293" width="9.85546875" customWidth="1"/>
    <col min="1294" max="1294" width="17.7109375" customWidth="1"/>
    <col min="1537" max="1537" width="12.140625" customWidth="1"/>
    <col min="1541" max="1541" width="9.28515625" customWidth="1"/>
    <col min="1542" max="1542" width="11.28515625" customWidth="1"/>
    <col min="1545" max="1545" width="10.28515625" customWidth="1"/>
    <col min="1546" max="1546" width="10.42578125" customWidth="1"/>
    <col min="1547" max="1547" width="16" customWidth="1"/>
    <col min="1549" max="1549" width="9.85546875" customWidth="1"/>
    <col min="1550" max="1550" width="17.7109375" customWidth="1"/>
    <col min="1793" max="1793" width="12.140625" customWidth="1"/>
    <col min="1797" max="1797" width="9.28515625" customWidth="1"/>
    <col min="1798" max="1798" width="11.28515625" customWidth="1"/>
    <col min="1801" max="1801" width="10.28515625" customWidth="1"/>
    <col min="1802" max="1802" width="10.42578125" customWidth="1"/>
    <col min="1803" max="1803" width="16" customWidth="1"/>
    <col min="1805" max="1805" width="9.85546875" customWidth="1"/>
    <col min="1806" max="1806" width="17.7109375" customWidth="1"/>
    <col min="2049" max="2049" width="12.140625" customWidth="1"/>
    <col min="2053" max="2053" width="9.28515625" customWidth="1"/>
    <col min="2054" max="2054" width="11.28515625" customWidth="1"/>
    <col min="2057" max="2057" width="10.28515625" customWidth="1"/>
    <col min="2058" max="2058" width="10.42578125" customWidth="1"/>
    <col min="2059" max="2059" width="16" customWidth="1"/>
    <col min="2061" max="2061" width="9.85546875" customWidth="1"/>
    <col min="2062" max="2062" width="17.7109375" customWidth="1"/>
    <col min="2305" max="2305" width="12.140625" customWidth="1"/>
    <col min="2309" max="2309" width="9.28515625" customWidth="1"/>
    <col min="2310" max="2310" width="11.28515625" customWidth="1"/>
    <col min="2313" max="2313" width="10.28515625" customWidth="1"/>
    <col min="2314" max="2314" width="10.42578125" customWidth="1"/>
    <col min="2315" max="2315" width="16" customWidth="1"/>
    <col min="2317" max="2317" width="9.85546875" customWidth="1"/>
    <col min="2318" max="2318" width="17.7109375" customWidth="1"/>
    <col min="2561" max="2561" width="12.140625" customWidth="1"/>
    <col min="2565" max="2565" width="9.28515625" customWidth="1"/>
    <col min="2566" max="2566" width="11.28515625" customWidth="1"/>
    <col min="2569" max="2569" width="10.28515625" customWidth="1"/>
    <col min="2570" max="2570" width="10.42578125" customWidth="1"/>
    <col min="2571" max="2571" width="16" customWidth="1"/>
    <col min="2573" max="2573" width="9.85546875" customWidth="1"/>
    <col min="2574" max="2574" width="17.7109375" customWidth="1"/>
    <col min="2817" max="2817" width="12.140625" customWidth="1"/>
    <col min="2821" max="2821" width="9.28515625" customWidth="1"/>
    <col min="2822" max="2822" width="11.28515625" customWidth="1"/>
    <col min="2825" max="2825" width="10.28515625" customWidth="1"/>
    <col min="2826" max="2826" width="10.42578125" customWidth="1"/>
    <col min="2827" max="2827" width="16" customWidth="1"/>
    <col min="2829" max="2829" width="9.85546875" customWidth="1"/>
    <col min="2830" max="2830" width="17.7109375" customWidth="1"/>
    <col min="3073" max="3073" width="12.140625" customWidth="1"/>
    <col min="3077" max="3077" width="9.28515625" customWidth="1"/>
    <col min="3078" max="3078" width="11.28515625" customWidth="1"/>
    <col min="3081" max="3081" width="10.28515625" customWidth="1"/>
    <col min="3082" max="3082" width="10.42578125" customWidth="1"/>
    <col min="3083" max="3083" width="16" customWidth="1"/>
    <col min="3085" max="3085" width="9.85546875" customWidth="1"/>
    <col min="3086" max="3086" width="17.7109375" customWidth="1"/>
    <col min="3329" max="3329" width="12.140625" customWidth="1"/>
    <col min="3333" max="3333" width="9.28515625" customWidth="1"/>
    <col min="3334" max="3334" width="11.28515625" customWidth="1"/>
    <col min="3337" max="3337" width="10.28515625" customWidth="1"/>
    <col min="3338" max="3338" width="10.42578125" customWidth="1"/>
    <col min="3339" max="3339" width="16" customWidth="1"/>
    <col min="3341" max="3341" width="9.85546875" customWidth="1"/>
    <col min="3342" max="3342" width="17.7109375" customWidth="1"/>
    <col min="3585" max="3585" width="12.140625" customWidth="1"/>
    <col min="3589" max="3589" width="9.28515625" customWidth="1"/>
    <col min="3590" max="3590" width="11.28515625" customWidth="1"/>
    <col min="3593" max="3593" width="10.28515625" customWidth="1"/>
    <col min="3594" max="3594" width="10.42578125" customWidth="1"/>
    <col min="3595" max="3595" width="16" customWidth="1"/>
    <col min="3597" max="3597" width="9.85546875" customWidth="1"/>
    <col min="3598" max="3598" width="17.7109375" customWidth="1"/>
    <col min="3841" max="3841" width="12.140625" customWidth="1"/>
    <col min="3845" max="3845" width="9.28515625" customWidth="1"/>
    <col min="3846" max="3846" width="11.28515625" customWidth="1"/>
    <col min="3849" max="3849" width="10.28515625" customWidth="1"/>
    <col min="3850" max="3850" width="10.42578125" customWidth="1"/>
    <col min="3851" max="3851" width="16" customWidth="1"/>
    <col min="3853" max="3853" width="9.85546875" customWidth="1"/>
    <col min="3854" max="3854" width="17.7109375" customWidth="1"/>
    <col min="4097" max="4097" width="12.140625" customWidth="1"/>
    <col min="4101" max="4101" width="9.28515625" customWidth="1"/>
    <col min="4102" max="4102" width="11.28515625" customWidth="1"/>
    <col min="4105" max="4105" width="10.28515625" customWidth="1"/>
    <col min="4106" max="4106" width="10.42578125" customWidth="1"/>
    <col min="4107" max="4107" width="16" customWidth="1"/>
    <col min="4109" max="4109" width="9.85546875" customWidth="1"/>
    <col min="4110" max="4110" width="17.7109375" customWidth="1"/>
    <col min="4353" max="4353" width="12.140625" customWidth="1"/>
    <col min="4357" max="4357" width="9.28515625" customWidth="1"/>
    <col min="4358" max="4358" width="11.28515625" customWidth="1"/>
    <col min="4361" max="4361" width="10.28515625" customWidth="1"/>
    <col min="4362" max="4362" width="10.42578125" customWidth="1"/>
    <col min="4363" max="4363" width="16" customWidth="1"/>
    <col min="4365" max="4365" width="9.85546875" customWidth="1"/>
    <col min="4366" max="4366" width="17.7109375" customWidth="1"/>
    <col min="4609" max="4609" width="12.140625" customWidth="1"/>
    <col min="4613" max="4613" width="9.28515625" customWidth="1"/>
    <col min="4614" max="4614" width="11.28515625" customWidth="1"/>
    <col min="4617" max="4617" width="10.28515625" customWidth="1"/>
    <col min="4618" max="4618" width="10.42578125" customWidth="1"/>
    <col min="4619" max="4619" width="16" customWidth="1"/>
    <col min="4621" max="4621" width="9.85546875" customWidth="1"/>
    <col min="4622" max="4622" width="17.7109375" customWidth="1"/>
    <col min="4865" max="4865" width="12.140625" customWidth="1"/>
    <col min="4869" max="4869" width="9.28515625" customWidth="1"/>
    <col min="4870" max="4870" width="11.28515625" customWidth="1"/>
    <col min="4873" max="4873" width="10.28515625" customWidth="1"/>
    <col min="4874" max="4874" width="10.42578125" customWidth="1"/>
    <col min="4875" max="4875" width="16" customWidth="1"/>
    <col min="4877" max="4877" width="9.85546875" customWidth="1"/>
    <col min="4878" max="4878" width="17.7109375" customWidth="1"/>
    <col min="5121" max="5121" width="12.140625" customWidth="1"/>
    <col min="5125" max="5125" width="9.28515625" customWidth="1"/>
    <col min="5126" max="5126" width="11.28515625" customWidth="1"/>
    <col min="5129" max="5129" width="10.28515625" customWidth="1"/>
    <col min="5130" max="5130" width="10.42578125" customWidth="1"/>
    <col min="5131" max="5131" width="16" customWidth="1"/>
    <col min="5133" max="5133" width="9.85546875" customWidth="1"/>
    <col min="5134" max="5134" width="17.7109375" customWidth="1"/>
    <col min="5377" max="5377" width="12.140625" customWidth="1"/>
    <col min="5381" max="5381" width="9.28515625" customWidth="1"/>
    <col min="5382" max="5382" width="11.28515625" customWidth="1"/>
    <col min="5385" max="5385" width="10.28515625" customWidth="1"/>
    <col min="5386" max="5386" width="10.42578125" customWidth="1"/>
    <col min="5387" max="5387" width="16" customWidth="1"/>
    <col min="5389" max="5389" width="9.85546875" customWidth="1"/>
    <col min="5390" max="5390" width="17.7109375" customWidth="1"/>
    <col min="5633" max="5633" width="12.140625" customWidth="1"/>
    <col min="5637" max="5637" width="9.28515625" customWidth="1"/>
    <col min="5638" max="5638" width="11.28515625" customWidth="1"/>
    <col min="5641" max="5641" width="10.28515625" customWidth="1"/>
    <col min="5642" max="5642" width="10.42578125" customWidth="1"/>
    <col min="5643" max="5643" width="16" customWidth="1"/>
    <col min="5645" max="5645" width="9.85546875" customWidth="1"/>
    <col min="5646" max="5646" width="17.7109375" customWidth="1"/>
    <col min="5889" max="5889" width="12.140625" customWidth="1"/>
    <col min="5893" max="5893" width="9.28515625" customWidth="1"/>
    <col min="5894" max="5894" width="11.28515625" customWidth="1"/>
    <col min="5897" max="5897" width="10.28515625" customWidth="1"/>
    <col min="5898" max="5898" width="10.42578125" customWidth="1"/>
    <col min="5899" max="5899" width="16" customWidth="1"/>
    <col min="5901" max="5901" width="9.85546875" customWidth="1"/>
    <col min="5902" max="5902" width="17.7109375" customWidth="1"/>
    <col min="6145" max="6145" width="12.140625" customWidth="1"/>
    <col min="6149" max="6149" width="9.28515625" customWidth="1"/>
    <col min="6150" max="6150" width="11.28515625" customWidth="1"/>
    <col min="6153" max="6153" width="10.28515625" customWidth="1"/>
    <col min="6154" max="6154" width="10.42578125" customWidth="1"/>
    <col min="6155" max="6155" width="16" customWidth="1"/>
    <col min="6157" max="6157" width="9.85546875" customWidth="1"/>
    <col min="6158" max="6158" width="17.7109375" customWidth="1"/>
    <col min="6401" max="6401" width="12.140625" customWidth="1"/>
    <col min="6405" max="6405" width="9.28515625" customWidth="1"/>
    <col min="6406" max="6406" width="11.28515625" customWidth="1"/>
    <col min="6409" max="6409" width="10.28515625" customWidth="1"/>
    <col min="6410" max="6410" width="10.42578125" customWidth="1"/>
    <col min="6411" max="6411" width="16" customWidth="1"/>
    <col min="6413" max="6413" width="9.85546875" customWidth="1"/>
    <col min="6414" max="6414" width="17.7109375" customWidth="1"/>
    <col min="6657" max="6657" width="12.140625" customWidth="1"/>
    <col min="6661" max="6661" width="9.28515625" customWidth="1"/>
    <col min="6662" max="6662" width="11.28515625" customWidth="1"/>
    <col min="6665" max="6665" width="10.28515625" customWidth="1"/>
    <col min="6666" max="6666" width="10.42578125" customWidth="1"/>
    <col min="6667" max="6667" width="16" customWidth="1"/>
    <col min="6669" max="6669" width="9.85546875" customWidth="1"/>
    <col min="6670" max="6670" width="17.7109375" customWidth="1"/>
    <col min="6913" max="6913" width="12.140625" customWidth="1"/>
    <col min="6917" max="6917" width="9.28515625" customWidth="1"/>
    <col min="6918" max="6918" width="11.28515625" customWidth="1"/>
    <col min="6921" max="6921" width="10.28515625" customWidth="1"/>
    <col min="6922" max="6922" width="10.42578125" customWidth="1"/>
    <col min="6923" max="6923" width="16" customWidth="1"/>
    <col min="6925" max="6925" width="9.85546875" customWidth="1"/>
    <col min="6926" max="6926" width="17.7109375" customWidth="1"/>
    <col min="7169" max="7169" width="12.140625" customWidth="1"/>
    <col min="7173" max="7173" width="9.28515625" customWidth="1"/>
    <col min="7174" max="7174" width="11.28515625" customWidth="1"/>
    <col min="7177" max="7177" width="10.28515625" customWidth="1"/>
    <col min="7178" max="7178" width="10.42578125" customWidth="1"/>
    <col min="7179" max="7179" width="16" customWidth="1"/>
    <col min="7181" max="7181" width="9.85546875" customWidth="1"/>
    <col min="7182" max="7182" width="17.7109375" customWidth="1"/>
    <col min="7425" max="7425" width="12.140625" customWidth="1"/>
    <col min="7429" max="7429" width="9.28515625" customWidth="1"/>
    <col min="7430" max="7430" width="11.28515625" customWidth="1"/>
    <col min="7433" max="7433" width="10.28515625" customWidth="1"/>
    <col min="7434" max="7434" width="10.42578125" customWidth="1"/>
    <col min="7435" max="7435" width="16" customWidth="1"/>
    <col min="7437" max="7437" width="9.85546875" customWidth="1"/>
    <col min="7438" max="7438" width="17.7109375" customWidth="1"/>
    <col min="7681" max="7681" width="12.140625" customWidth="1"/>
    <col min="7685" max="7685" width="9.28515625" customWidth="1"/>
    <col min="7686" max="7686" width="11.28515625" customWidth="1"/>
    <col min="7689" max="7689" width="10.28515625" customWidth="1"/>
    <col min="7690" max="7690" width="10.42578125" customWidth="1"/>
    <col min="7691" max="7691" width="16" customWidth="1"/>
    <col min="7693" max="7693" width="9.85546875" customWidth="1"/>
    <col min="7694" max="7694" width="17.7109375" customWidth="1"/>
    <col min="7937" max="7937" width="12.140625" customWidth="1"/>
    <col min="7941" max="7941" width="9.28515625" customWidth="1"/>
    <col min="7942" max="7942" width="11.28515625" customWidth="1"/>
    <col min="7945" max="7945" width="10.28515625" customWidth="1"/>
    <col min="7946" max="7946" width="10.42578125" customWidth="1"/>
    <col min="7947" max="7947" width="16" customWidth="1"/>
    <col min="7949" max="7949" width="9.85546875" customWidth="1"/>
    <col min="7950" max="7950" width="17.7109375" customWidth="1"/>
    <col min="8193" max="8193" width="12.140625" customWidth="1"/>
    <col min="8197" max="8197" width="9.28515625" customWidth="1"/>
    <col min="8198" max="8198" width="11.28515625" customWidth="1"/>
    <col min="8201" max="8201" width="10.28515625" customWidth="1"/>
    <col min="8202" max="8202" width="10.42578125" customWidth="1"/>
    <col min="8203" max="8203" width="16" customWidth="1"/>
    <col min="8205" max="8205" width="9.85546875" customWidth="1"/>
    <col min="8206" max="8206" width="17.7109375" customWidth="1"/>
    <col min="8449" max="8449" width="12.140625" customWidth="1"/>
    <col min="8453" max="8453" width="9.28515625" customWidth="1"/>
    <col min="8454" max="8454" width="11.28515625" customWidth="1"/>
    <col min="8457" max="8457" width="10.28515625" customWidth="1"/>
    <col min="8458" max="8458" width="10.42578125" customWidth="1"/>
    <col min="8459" max="8459" width="16" customWidth="1"/>
    <col min="8461" max="8461" width="9.85546875" customWidth="1"/>
    <col min="8462" max="8462" width="17.7109375" customWidth="1"/>
    <col min="8705" max="8705" width="12.140625" customWidth="1"/>
    <col min="8709" max="8709" width="9.28515625" customWidth="1"/>
    <col min="8710" max="8710" width="11.28515625" customWidth="1"/>
    <col min="8713" max="8713" width="10.28515625" customWidth="1"/>
    <col min="8714" max="8714" width="10.42578125" customWidth="1"/>
    <col min="8715" max="8715" width="16" customWidth="1"/>
    <col min="8717" max="8717" width="9.85546875" customWidth="1"/>
    <col min="8718" max="8718" width="17.7109375" customWidth="1"/>
    <col min="8961" max="8961" width="12.140625" customWidth="1"/>
    <col min="8965" max="8965" width="9.28515625" customWidth="1"/>
    <col min="8966" max="8966" width="11.28515625" customWidth="1"/>
    <col min="8969" max="8969" width="10.28515625" customWidth="1"/>
    <col min="8970" max="8970" width="10.42578125" customWidth="1"/>
    <col min="8971" max="8971" width="16" customWidth="1"/>
    <col min="8973" max="8973" width="9.85546875" customWidth="1"/>
    <col min="8974" max="8974" width="17.7109375" customWidth="1"/>
    <col min="9217" max="9217" width="12.140625" customWidth="1"/>
    <col min="9221" max="9221" width="9.28515625" customWidth="1"/>
    <col min="9222" max="9222" width="11.28515625" customWidth="1"/>
    <col min="9225" max="9225" width="10.28515625" customWidth="1"/>
    <col min="9226" max="9226" width="10.42578125" customWidth="1"/>
    <col min="9227" max="9227" width="16" customWidth="1"/>
    <col min="9229" max="9229" width="9.85546875" customWidth="1"/>
    <col min="9230" max="9230" width="17.7109375" customWidth="1"/>
    <col min="9473" max="9473" width="12.140625" customWidth="1"/>
    <col min="9477" max="9477" width="9.28515625" customWidth="1"/>
    <col min="9478" max="9478" width="11.28515625" customWidth="1"/>
    <col min="9481" max="9481" width="10.28515625" customWidth="1"/>
    <col min="9482" max="9482" width="10.42578125" customWidth="1"/>
    <col min="9483" max="9483" width="16" customWidth="1"/>
    <col min="9485" max="9485" width="9.85546875" customWidth="1"/>
    <col min="9486" max="9486" width="17.7109375" customWidth="1"/>
    <col min="9729" max="9729" width="12.140625" customWidth="1"/>
    <col min="9733" max="9733" width="9.28515625" customWidth="1"/>
    <col min="9734" max="9734" width="11.28515625" customWidth="1"/>
    <col min="9737" max="9737" width="10.28515625" customWidth="1"/>
    <col min="9738" max="9738" width="10.42578125" customWidth="1"/>
    <col min="9739" max="9739" width="16" customWidth="1"/>
    <col min="9741" max="9741" width="9.85546875" customWidth="1"/>
    <col min="9742" max="9742" width="17.7109375" customWidth="1"/>
    <col min="9985" max="9985" width="12.140625" customWidth="1"/>
    <col min="9989" max="9989" width="9.28515625" customWidth="1"/>
    <col min="9990" max="9990" width="11.28515625" customWidth="1"/>
    <col min="9993" max="9993" width="10.28515625" customWidth="1"/>
    <col min="9994" max="9994" width="10.42578125" customWidth="1"/>
    <col min="9995" max="9995" width="16" customWidth="1"/>
    <col min="9997" max="9997" width="9.85546875" customWidth="1"/>
    <col min="9998" max="9998" width="17.7109375" customWidth="1"/>
    <col min="10241" max="10241" width="12.140625" customWidth="1"/>
    <col min="10245" max="10245" width="9.28515625" customWidth="1"/>
    <col min="10246" max="10246" width="11.28515625" customWidth="1"/>
    <col min="10249" max="10249" width="10.28515625" customWidth="1"/>
    <col min="10250" max="10250" width="10.42578125" customWidth="1"/>
    <col min="10251" max="10251" width="16" customWidth="1"/>
    <col min="10253" max="10253" width="9.85546875" customWidth="1"/>
    <col min="10254" max="10254" width="17.7109375" customWidth="1"/>
    <col min="10497" max="10497" width="12.140625" customWidth="1"/>
    <col min="10501" max="10501" width="9.28515625" customWidth="1"/>
    <col min="10502" max="10502" width="11.28515625" customWidth="1"/>
    <col min="10505" max="10505" width="10.28515625" customWidth="1"/>
    <col min="10506" max="10506" width="10.42578125" customWidth="1"/>
    <col min="10507" max="10507" width="16" customWidth="1"/>
    <col min="10509" max="10509" width="9.85546875" customWidth="1"/>
    <col min="10510" max="10510" width="17.7109375" customWidth="1"/>
    <col min="10753" max="10753" width="12.140625" customWidth="1"/>
    <col min="10757" max="10757" width="9.28515625" customWidth="1"/>
    <col min="10758" max="10758" width="11.28515625" customWidth="1"/>
    <col min="10761" max="10761" width="10.28515625" customWidth="1"/>
    <col min="10762" max="10762" width="10.42578125" customWidth="1"/>
    <col min="10763" max="10763" width="16" customWidth="1"/>
    <col min="10765" max="10765" width="9.85546875" customWidth="1"/>
    <col min="10766" max="10766" width="17.7109375" customWidth="1"/>
    <col min="11009" max="11009" width="12.140625" customWidth="1"/>
    <col min="11013" max="11013" width="9.28515625" customWidth="1"/>
    <col min="11014" max="11014" width="11.28515625" customWidth="1"/>
    <col min="11017" max="11017" width="10.28515625" customWidth="1"/>
    <col min="11018" max="11018" width="10.42578125" customWidth="1"/>
    <col min="11019" max="11019" width="16" customWidth="1"/>
    <col min="11021" max="11021" width="9.85546875" customWidth="1"/>
    <col min="11022" max="11022" width="17.7109375" customWidth="1"/>
    <col min="11265" max="11265" width="12.140625" customWidth="1"/>
    <col min="11269" max="11269" width="9.28515625" customWidth="1"/>
    <col min="11270" max="11270" width="11.28515625" customWidth="1"/>
    <col min="11273" max="11273" width="10.28515625" customWidth="1"/>
    <col min="11274" max="11274" width="10.42578125" customWidth="1"/>
    <col min="11275" max="11275" width="16" customWidth="1"/>
    <col min="11277" max="11277" width="9.85546875" customWidth="1"/>
    <col min="11278" max="11278" width="17.7109375" customWidth="1"/>
    <col min="11521" max="11521" width="12.140625" customWidth="1"/>
    <col min="11525" max="11525" width="9.28515625" customWidth="1"/>
    <col min="11526" max="11526" width="11.28515625" customWidth="1"/>
    <col min="11529" max="11529" width="10.28515625" customWidth="1"/>
    <col min="11530" max="11530" width="10.42578125" customWidth="1"/>
    <col min="11531" max="11531" width="16" customWidth="1"/>
    <col min="11533" max="11533" width="9.85546875" customWidth="1"/>
    <col min="11534" max="11534" width="17.7109375" customWidth="1"/>
    <col min="11777" max="11777" width="12.140625" customWidth="1"/>
    <col min="11781" max="11781" width="9.28515625" customWidth="1"/>
    <col min="11782" max="11782" width="11.28515625" customWidth="1"/>
    <col min="11785" max="11785" width="10.28515625" customWidth="1"/>
    <col min="11786" max="11786" width="10.42578125" customWidth="1"/>
    <col min="11787" max="11787" width="16" customWidth="1"/>
    <col min="11789" max="11789" width="9.85546875" customWidth="1"/>
    <col min="11790" max="11790" width="17.7109375" customWidth="1"/>
    <col min="12033" max="12033" width="12.140625" customWidth="1"/>
    <col min="12037" max="12037" width="9.28515625" customWidth="1"/>
    <col min="12038" max="12038" width="11.28515625" customWidth="1"/>
    <col min="12041" max="12041" width="10.28515625" customWidth="1"/>
    <col min="12042" max="12042" width="10.42578125" customWidth="1"/>
    <col min="12043" max="12043" width="16" customWidth="1"/>
    <col min="12045" max="12045" width="9.85546875" customWidth="1"/>
    <col min="12046" max="12046" width="17.7109375" customWidth="1"/>
    <col min="12289" max="12289" width="12.140625" customWidth="1"/>
    <col min="12293" max="12293" width="9.28515625" customWidth="1"/>
    <col min="12294" max="12294" width="11.28515625" customWidth="1"/>
    <col min="12297" max="12297" width="10.28515625" customWidth="1"/>
    <col min="12298" max="12298" width="10.42578125" customWidth="1"/>
    <col min="12299" max="12299" width="16" customWidth="1"/>
    <col min="12301" max="12301" width="9.85546875" customWidth="1"/>
    <col min="12302" max="12302" width="17.7109375" customWidth="1"/>
    <col min="12545" max="12545" width="12.140625" customWidth="1"/>
    <col min="12549" max="12549" width="9.28515625" customWidth="1"/>
    <col min="12550" max="12550" width="11.28515625" customWidth="1"/>
    <col min="12553" max="12553" width="10.28515625" customWidth="1"/>
    <col min="12554" max="12554" width="10.42578125" customWidth="1"/>
    <col min="12555" max="12555" width="16" customWidth="1"/>
    <col min="12557" max="12557" width="9.85546875" customWidth="1"/>
    <col min="12558" max="12558" width="17.7109375" customWidth="1"/>
    <col min="12801" max="12801" width="12.140625" customWidth="1"/>
    <col min="12805" max="12805" width="9.28515625" customWidth="1"/>
    <col min="12806" max="12806" width="11.28515625" customWidth="1"/>
    <col min="12809" max="12809" width="10.28515625" customWidth="1"/>
    <col min="12810" max="12810" width="10.42578125" customWidth="1"/>
    <col min="12811" max="12811" width="16" customWidth="1"/>
    <col min="12813" max="12813" width="9.85546875" customWidth="1"/>
    <col min="12814" max="12814" width="17.7109375" customWidth="1"/>
    <col min="13057" max="13057" width="12.140625" customWidth="1"/>
    <col min="13061" max="13061" width="9.28515625" customWidth="1"/>
    <col min="13062" max="13062" width="11.28515625" customWidth="1"/>
    <col min="13065" max="13065" width="10.28515625" customWidth="1"/>
    <col min="13066" max="13066" width="10.42578125" customWidth="1"/>
    <col min="13067" max="13067" width="16" customWidth="1"/>
    <col min="13069" max="13069" width="9.85546875" customWidth="1"/>
    <col min="13070" max="13070" width="17.7109375" customWidth="1"/>
    <col min="13313" max="13313" width="12.140625" customWidth="1"/>
    <col min="13317" max="13317" width="9.28515625" customWidth="1"/>
    <col min="13318" max="13318" width="11.28515625" customWidth="1"/>
    <col min="13321" max="13321" width="10.28515625" customWidth="1"/>
    <col min="13322" max="13322" width="10.42578125" customWidth="1"/>
    <col min="13323" max="13323" width="16" customWidth="1"/>
    <col min="13325" max="13325" width="9.85546875" customWidth="1"/>
    <col min="13326" max="13326" width="17.7109375" customWidth="1"/>
    <col min="13569" max="13569" width="12.140625" customWidth="1"/>
    <col min="13573" max="13573" width="9.28515625" customWidth="1"/>
    <col min="13574" max="13574" width="11.28515625" customWidth="1"/>
    <col min="13577" max="13577" width="10.28515625" customWidth="1"/>
    <col min="13578" max="13578" width="10.42578125" customWidth="1"/>
    <col min="13579" max="13579" width="16" customWidth="1"/>
    <col min="13581" max="13581" width="9.85546875" customWidth="1"/>
    <col min="13582" max="13582" width="17.7109375" customWidth="1"/>
    <col min="13825" max="13825" width="12.140625" customWidth="1"/>
    <col min="13829" max="13829" width="9.28515625" customWidth="1"/>
    <col min="13830" max="13830" width="11.28515625" customWidth="1"/>
    <col min="13833" max="13833" width="10.28515625" customWidth="1"/>
    <col min="13834" max="13834" width="10.42578125" customWidth="1"/>
    <col min="13835" max="13835" width="16" customWidth="1"/>
    <col min="13837" max="13837" width="9.85546875" customWidth="1"/>
    <col min="13838" max="13838" width="17.7109375" customWidth="1"/>
    <col min="14081" max="14081" width="12.140625" customWidth="1"/>
    <col min="14085" max="14085" width="9.28515625" customWidth="1"/>
    <col min="14086" max="14086" width="11.28515625" customWidth="1"/>
    <col min="14089" max="14089" width="10.28515625" customWidth="1"/>
    <col min="14090" max="14090" width="10.42578125" customWidth="1"/>
    <col min="14091" max="14091" width="16" customWidth="1"/>
    <col min="14093" max="14093" width="9.85546875" customWidth="1"/>
    <col min="14094" max="14094" width="17.7109375" customWidth="1"/>
    <col min="14337" max="14337" width="12.140625" customWidth="1"/>
    <col min="14341" max="14341" width="9.28515625" customWidth="1"/>
    <col min="14342" max="14342" width="11.28515625" customWidth="1"/>
    <col min="14345" max="14345" width="10.28515625" customWidth="1"/>
    <col min="14346" max="14346" width="10.42578125" customWidth="1"/>
    <col min="14347" max="14347" width="16" customWidth="1"/>
    <col min="14349" max="14349" width="9.85546875" customWidth="1"/>
    <col min="14350" max="14350" width="17.7109375" customWidth="1"/>
    <col min="14593" max="14593" width="12.140625" customWidth="1"/>
    <col min="14597" max="14597" width="9.28515625" customWidth="1"/>
    <col min="14598" max="14598" width="11.28515625" customWidth="1"/>
    <col min="14601" max="14601" width="10.28515625" customWidth="1"/>
    <col min="14602" max="14602" width="10.42578125" customWidth="1"/>
    <col min="14603" max="14603" width="16" customWidth="1"/>
    <col min="14605" max="14605" width="9.85546875" customWidth="1"/>
    <col min="14606" max="14606" width="17.7109375" customWidth="1"/>
    <col min="14849" max="14849" width="12.140625" customWidth="1"/>
    <col min="14853" max="14853" width="9.28515625" customWidth="1"/>
    <col min="14854" max="14854" width="11.28515625" customWidth="1"/>
    <col min="14857" max="14857" width="10.28515625" customWidth="1"/>
    <col min="14858" max="14858" width="10.42578125" customWidth="1"/>
    <col min="14859" max="14859" width="16" customWidth="1"/>
    <col min="14861" max="14861" width="9.85546875" customWidth="1"/>
    <col min="14862" max="14862" width="17.7109375" customWidth="1"/>
    <col min="15105" max="15105" width="12.140625" customWidth="1"/>
    <col min="15109" max="15109" width="9.28515625" customWidth="1"/>
    <col min="15110" max="15110" width="11.28515625" customWidth="1"/>
    <col min="15113" max="15113" width="10.28515625" customWidth="1"/>
    <col min="15114" max="15114" width="10.42578125" customWidth="1"/>
    <col min="15115" max="15115" width="16" customWidth="1"/>
    <col min="15117" max="15117" width="9.85546875" customWidth="1"/>
    <col min="15118" max="15118" width="17.7109375" customWidth="1"/>
    <col min="15361" max="15361" width="12.140625" customWidth="1"/>
    <col min="15365" max="15365" width="9.28515625" customWidth="1"/>
    <col min="15366" max="15366" width="11.28515625" customWidth="1"/>
    <col min="15369" max="15369" width="10.28515625" customWidth="1"/>
    <col min="15370" max="15370" width="10.42578125" customWidth="1"/>
    <col min="15371" max="15371" width="16" customWidth="1"/>
    <col min="15373" max="15373" width="9.85546875" customWidth="1"/>
    <col min="15374" max="15374" width="17.7109375" customWidth="1"/>
    <col min="15617" max="15617" width="12.140625" customWidth="1"/>
    <col min="15621" max="15621" width="9.28515625" customWidth="1"/>
    <col min="15622" max="15622" width="11.28515625" customWidth="1"/>
    <col min="15625" max="15625" width="10.28515625" customWidth="1"/>
    <col min="15626" max="15626" width="10.42578125" customWidth="1"/>
    <col min="15627" max="15627" width="16" customWidth="1"/>
    <col min="15629" max="15629" width="9.85546875" customWidth="1"/>
    <col min="15630" max="15630" width="17.7109375" customWidth="1"/>
    <col min="15873" max="15873" width="12.140625" customWidth="1"/>
    <col min="15877" max="15877" width="9.28515625" customWidth="1"/>
    <col min="15878" max="15878" width="11.28515625" customWidth="1"/>
    <col min="15881" max="15881" width="10.28515625" customWidth="1"/>
    <col min="15882" max="15882" width="10.42578125" customWidth="1"/>
    <col min="15883" max="15883" width="16" customWidth="1"/>
    <col min="15885" max="15885" width="9.85546875" customWidth="1"/>
    <col min="15886" max="15886" width="17.7109375" customWidth="1"/>
    <col min="16129" max="16129" width="12.140625" customWidth="1"/>
    <col min="16133" max="16133" width="9.28515625" customWidth="1"/>
    <col min="16134" max="16134" width="11.28515625" customWidth="1"/>
    <col min="16137" max="16137" width="10.28515625" customWidth="1"/>
    <col min="16138" max="16138" width="10.42578125" customWidth="1"/>
    <col min="16139" max="16139" width="16" customWidth="1"/>
    <col min="16141" max="16141" width="9.85546875" customWidth="1"/>
    <col min="16142" max="16142" width="17.7109375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3" t="s">
        <v>1</v>
      </c>
      <c r="B8" s="4" t="s">
        <v>115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7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9"/>
      <c r="B10" s="10"/>
      <c r="C10" s="11" t="s">
        <v>2</v>
      </c>
      <c r="D10" s="12" t="s">
        <v>2</v>
      </c>
      <c r="E10" s="12" t="s">
        <v>3</v>
      </c>
      <c r="F10" s="10"/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2</v>
      </c>
      <c r="M10" s="12" t="s">
        <v>6</v>
      </c>
      <c r="N10" s="12" t="s">
        <v>6</v>
      </c>
    </row>
    <row r="11" spans="1:14" x14ac:dyDescent="0.25">
      <c r="A11" s="13" t="s">
        <v>7</v>
      </c>
      <c r="B11" s="14" t="s">
        <v>2</v>
      </c>
      <c r="C11" s="15" t="s">
        <v>8</v>
      </c>
      <c r="D11" s="14" t="s">
        <v>9</v>
      </c>
      <c r="E11" s="14" t="s">
        <v>9</v>
      </c>
      <c r="F11" s="14" t="s">
        <v>2</v>
      </c>
      <c r="G11" s="14" t="s">
        <v>10</v>
      </c>
      <c r="H11" s="14" t="s">
        <v>10</v>
      </c>
      <c r="I11" s="14" t="s">
        <v>11</v>
      </c>
      <c r="J11" s="14" t="s">
        <v>11</v>
      </c>
      <c r="K11" s="14" t="s">
        <v>12</v>
      </c>
      <c r="L11" s="14" t="s">
        <v>13</v>
      </c>
      <c r="M11" s="14" t="s">
        <v>14</v>
      </c>
      <c r="N11" s="14" t="s">
        <v>12</v>
      </c>
    </row>
    <row r="12" spans="1:14" ht="15.75" thickBot="1" x14ac:dyDescent="0.3">
      <c r="A12" s="16"/>
      <c r="B12" s="17" t="s">
        <v>15</v>
      </c>
      <c r="C12" s="18" t="s">
        <v>9</v>
      </c>
      <c r="D12" s="17" t="s">
        <v>16</v>
      </c>
      <c r="E12" s="17" t="s">
        <v>16</v>
      </c>
      <c r="F12" s="17" t="s">
        <v>10</v>
      </c>
      <c r="G12" s="17" t="s">
        <v>16</v>
      </c>
      <c r="H12" s="17" t="s">
        <v>16</v>
      </c>
      <c r="I12" s="17" t="s">
        <v>17</v>
      </c>
      <c r="J12" s="17" t="s">
        <v>17</v>
      </c>
      <c r="K12" s="17" t="s">
        <v>9</v>
      </c>
      <c r="L12" s="17" t="s">
        <v>18</v>
      </c>
      <c r="M12" s="17" t="s">
        <v>19</v>
      </c>
      <c r="N12" s="17" t="s">
        <v>9</v>
      </c>
    </row>
    <row r="13" spans="1:14" ht="15.75" thickBot="1" x14ac:dyDescent="0.3"/>
    <row r="14" spans="1:14" ht="15.75" thickBot="1" x14ac:dyDescent="0.3">
      <c r="A14" s="19" t="s">
        <v>20</v>
      </c>
      <c r="B14" s="20">
        <v>4</v>
      </c>
      <c r="C14" s="21">
        <v>38</v>
      </c>
      <c r="D14" s="21">
        <v>38</v>
      </c>
      <c r="E14" s="22">
        <f t="shared" ref="E14:E24" si="0">D14/C14</f>
        <v>1</v>
      </c>
      <c r="F14" s="23">
        <v>289</v>
      </c>
      <c r="G14" s="23">
        <v>289</v>
      </c>
      <c r="H14" s="24">
        <f t="shared" ref="H14:H24" si="1">G14/F14</f>
        <v>1</v>
      </c>
      <c r="I14" s="23">
        <v>3</v>
      </c>
      <c r="J14" s="24">
        <f t="shared" ref="J14:J24" si="2">I14/C14</f>
        <v>7.8947368421052627E-2</v>
      </c>
      <c r="K14" s="24">
        <f t="shared" ref="K14:K24" si="3">I14/D14</f>
        <v>7.8947368421052627E-2</v>
      </c>
      <c r="L14" s="23">
        <v>1</v>
      </c>
      <c r="M14" s="25">
        <f t="shared" ref="M14:M24" si="4">L14/C14</f>
        <v>2.6315789473684209E-2</v>
      </c>
      <c r="N14" s="26">
        <f t="shared" ref="N14:N23" si="5">L14/D14</f>
        <v>2.6315789473684209E-2</v>
      </c>
    </row>
    <row r="15" spans="1:14" ht="15.75" thickBot="1" x14ac:dyDescent="0.3">
      <c r="A15" s="19" t="s">
        <v>21</v>
      </c>
      <c r="B15" s="27">
        <v>15</v>
      </c>
      <c r="C15" s="28">
        <v>321</v>
      </c>
      <c r="D15" s="28">
        <v>0</v>
      </c>
      <c r="E15" s="29">
        <f t="shared" si="0"/>
        <v>0</v>
      </c>
      <c r="F15" s="30">
        <v>1002</v>
      </c>
      <c r="G15" s="30">
        <v>0</v>
      </c>
      <c r="H15" s="31">
        <f t="shared" si="1"/>
        <v>0</v>
      </c>
      <c r="I15" s="30">
        <v>0</v>
      </c>
      <c r="J15" s="31">
        <f t="shared" si="2"/>
        <v>0</v>
      </c>
      <c r="K15" s="31" t="e">
        <f t="shared" si="3"/>
        <v>#DIV/0!</v>
      </c>
      <c r="L15" s="30">
        <v>0</v>
      </c>
      <c r="M15" s="32">
        <f t="shared" si="4"/>
        <v>0</v>
      </c>
      <c r="N15" s="33" t="e">
        <f t="shared" si="5"/>
        <v>#DIV/0!</v>
      </c>
    </row>
    <row r="16" spans="1:14" ht="15.75" thickBot="1" x14ac:dyDescent="0.3">
      <c r="A16" s="19" t="s">
        <v>22</v>
      </c>
      <c r="B16" s="27">
        <v>4</v>
      </c>
      <c r="C16" s="28">
        <v>192</v>
      </c>
      <c r="D16" s="28">
        <v>0</v>
      </c>
      <c r="E16" s="29">
        <f t="shared" si="0"/>
        <v>0</v>
      </c>
      <c r="F16" s="30">
        <v>494</v>
      </c>
      <c r="G16" s="30">
        <v>0</v>
      </c>
      <c r="H16" s="31">
        <f t="shared" si="1"/>
        <v>0</v>
      </c>
      <c r="I16" s="30">
        <v>0</v>
      </c>
      <c r="J16" s="31">
        <f t="shared" si="2"/>
        <v>0</v>
      </c>
      <c r="K16" s="31" t="e">
        <f t="shared" si="3"/>
        <v>#DIV/0!</v>
      </c>
      <c r="L16" s="30">
        <v>0</v>
      </c>
      <c r="M16" s="32">
        <f t="shared" si="4"/>
        <v>0</v>
      </c>
      <c r="N16" s="33" t="e">
        <f t="shared" si="5"/>
        <v>#DIV/0!</v>
      </c>
    </row>
    <row r="17" spans="1:14" ht="15.75" thickBot="1" x14ac:dyDescent="0.3">
      <c r="A17" s="19" t="s">
        <v>23</v>
      </c>
      <c r="B17" s="27">
        <v>20</v>
      </c>
      <c r="C17" s="28">
        <v>296</v>
      </c>
      <c r="D17" s="28">
        <v>1</v>
      </c>
      <c r="E17" s="29">
        <f t="shared" si="0"/>
        <v>3.3783783783783786E-3</v>
      </c>
      <c r="F17" s="30">
        <v>1139</v>
      </c>
      <c r="G17" s="30">
        <v>9</v>
      </c>
      <c r="H17" s="31">
        <f t="shared" si="1"/>
        <v>7.9016681299385431E-3</v>
      </c>
      <c r="I17" s="30">
        <v>0</v>
      </c>
      <c r="J17" s="31">
        <f t="shared" si="2"/>
        <v>0</v>
      </c>
      <c r="K17" s="31">
        <f t="shared" si="3"/>
        <v>0</v>
      </c>
      <c r="L17" s="30">
        <v>0</v>
      </c>
      <c r="M17" s="32">
        <f t="shared" si="4"/>
        <v>0</v>
      </c>
      <c r="N17" s="33">
        <f t="shared" si="5"/>
        <v>0</v>
      </c>
    </row>
    <row r="18" spans="1:14" ht="15.75" thickBot="1" x14ac:dyDescent="0.3">
      <c r="A18" s="19" t="s">
        <v>24</v>
      </c>
      <c r="B18" s="27">
        <v>22</v>
      </c>
      <c r="C18" s="28">
        <v>372</v>
      </c>
      <c r="D18" s="28">
        <v>157</v>
      </c>
      <c r="E18" s="29">
        <f t="shared" si="0"/>
        <v>0.42204301075268819</v>
      </c>
      <c r="F18" s="30">
        <v>1895</v>
      </c>
      <c r="G18" s="30">
        <v>936</v>
      </c>
      <c r="H18" s="31">
        <f t="shared" si="1"/>
        <v>0.49393139841688655</v>
      </c>
      <c r="I18" s="30">
        <v>16</v>
      </c>
      <c r="J18" s="31">
        <f t="shared" si="2"/>
        <v>4.3010752688172046E-2</v>
      </c>
      <c r="K18" s="31">
        <f t="shared" si="3"/>
        <v>0.10191082802547771</v>
      </c>
      <c r="L18" s="30">
        <v>1</v>
      </c>
      <c r="M18" s="32">
        <f t="shared" si="4"/>
        <v>2.6881720430107529E-3</v>
      </c>
      <c r="N18" s="33">
        <f t="shared" si="5"/>
        <v>6.369426751592357E-3</v>
      </c>
    </row>
    <row r="19" spans="1:14" ht="15.75" thickBot="1" x14ac:dyDescent="0.3">
      <c r="A19" s="19" t="s">
        <v>25</v>
      </c>
      <c r="B19" s="34">
        <v>24</v>
      </c>
      <c r="C19" s="28">
        <v>364</v>
      </c>
      <c r="D19" s="28">
        <v>235</v>
      </c>
      <c r="E19" s="29">
        <f t="shared" si="0"/>
        <v>0.64560439560439564</v>
      </c>
      <c r="F19" s="30">
        <v>2177</v>
      </c>
      <c r="G19" s="30">
        <v>1446</v>
      </c>
      <c r="H19" s="31">
        <f t="shared" si="1"/>
        <v>0.66421681212677997</v>
      </c>
      <c r="I19" s="30">
        <v>10</v>
      </c>
      <c r="J19" s="31">
        <f t="shared" si="2"/>
        <v>2.7472527472527472E-2</v>
      </c>
      <c r="K19" s="31">
        <f t="shared" si="3"/>
        <v>4.2553191489361701E-2</v>
      </c>
      <c r="L19" s="30">
        <v>2</v>
      </c>
      <c r="M19" s="32">
        <f t="shared" si="4"/>
        <v>5.4945054945054949E-3</v>
      </c>
      <c r="N19" s="33">
        <f t="shared" si="5"/>
        <v>8.5106382978723406E-3</v>
      </c>
    </row>
    <row r="20" spans="1:14" ht="15.75" thickBot="1" x14ac:dyDescent="0.3">
      <c r="A20" s="19" t="s">
        <v>26</v>
      </c>
      <c r="B20" s="34">
        <v>14</v>
      </c>
      <c r="C20" s="28">
        <v>120</v>
      </c>
      <c r="D20" s="28">
        <v>15</v>
      </c>
      <c r="E20" s="29">
        <f t="shared" si="0"/>
        <v>0.125</v>
      </c>
      <c r="F20" s="30">
        <v>58</v>
      </c>
      <c r="G20" s="30">
        <v>72</v>
      </c>
      <c r="H20" s="31">
        <f t="shared" si="1"/>
        <v>1.2413793103448276</v>
      </c>
      <c r="I20" s="30">
        <v>6</v>
      </c>
      <c r="J20" s="31">
        <f t="shared" si="2"/>
        <v>0.05</v>
      </c>
      <c r="K20" s="31">
        <f t="shared" si="3"/>
        <v>0.4</v>
      </c>
      <c r="L20" s="30">
        <v>1</v>
      </c>
      <c r="M20" s="32">
        <f t="shared" si="4"/>
        <v>8.3333333333333332E-3</v>
      </c>
      <c r="N20" s="33">
        <f t="shared" si="5"/>
        <v>6.6666666666666666E-2</v>
      </c>
    </row>
    <row r="21" spans="1:14" ht="15.75" thickBot="1" x14ac:dyDescent="0.3">
      <c r="A21" s="19" t="s">
        <v>27</v>
      </c>
      <c r="B21" s="34">
        <v>24</v>
      </c>
      <c r="C21" s="28">
        <v>493</v>
      </c>
      <c r="D21" s="28">
        <v>59</v>
      </c>
      <c r="E21" s="29">
        <f t="shared" si="0"/>
        <v>0.11967545638945233</v>
      </c>
      <c r="F21" s="30">
        <v>1749</v>
      </c>
      <c r="G21" s="30">
        <v>359</v>
      </c>
      <c r="H21" s="31">
        <f t="shared" si="1"/>
        <v>0.20526014865637507</v>
      </c>
      <c r="I21" s="30">
        <v>10</v>
      </c>
      <c r="J21" s="31">
        <f t="shared" si="2"/>
        <v>2.0283975659229209E-2</v>
      </c>
      <c r="K21" s="31">
        <f t="shared" si="3"/>
        <v>0.16949152542372881</v>
      </c>
      <c r="L21" s="30">
        <v>0</v>
      </c>
      <c r="M21" s="32">
        <f t="shared" si="4"/>
        <v>0</v>
      </c>
      <c r="N21" s="33">
        <f t="shared" si="5"/>
        <v>0</v>
      </c>
    </row>
    <row r="22" spans="1:14" ht="15.75" thickBot="1" x14ac:dyDescent="0.3">
      <c r="A22" s="19" t="s">
        <v>28</v>
      </c>
      <c r="B22" s="34">
        <v>23</v>
      </c>
      <c r="C22" s="28">
        <v>322</v>
      </c>
      <c r="D22" s="28">
        <v>37</v>
      </c>
      <c r="E22" s="29">
        <f t="shared" si="0"/>
        <v>0.11490683229813664</v>
      </c>
      <c r="F22" s="30">
        <v>1262</v>
      </c>
      <c r="G22" s="30">
        <v>1112</v>
      </c>
      <c r="H22" s="31">
        <f t="shared" si="1"/>
        <v>0.88114104595879561</v>
      </c>
      <c r="I22" s="30">
        <v>7</v>
      </c>
      <c r="J22" s="31">
        <f t="shared" si="2"/>
        <v>2.1739130434782608E-2</v>
      </c>
      <c r="K22" s="31">
        <f t="shared" si="3"/>
        <v>0.1891891891891892</v>
      </c>
      <c r="L22" s="30">
        <v>1</v>
      </c>
      <c r="M22" s="32">
        <f t="shared" si="4"/>
        <v>3.105590062111801E-3</v>
      </c>
      <c r="N22" s="33">
        <f t="shared" si="5"/>
        <v>2.7027027027027029E-2</v>
      </c>
    </row>
    <row r="23" spans="1:14" ht="15.75" thickBot="1" x14ac:dyDescent="0.3">
      <c r="A23" s="19" t="s">
        <v>29</v>
      </c>
      <c r="B23" s="35">
        <v>7</v>
      </c>
      <c r="C23" s="28">
        <v>129</v>
      </c>
      <c r="D23" s="28">
        <v>129</v>
      </c>
      <c r="E23" s="29">
        <f t="shared" si="0"/>
        <v>1</v>
      </c>
      <c r="F23" s="30">
        <v>509</v>
      </c>
      <c r="G23" s="30">
        <v>509</v>
      </c>
      <c r="H23" s="31">
        <f t="shared" si="1"/>
        <v>1</v>
      </c>
      <c r="I23" s="30">
        <v>13</v>
      </c>
      <c r="J23" s="31">
        <f t="shared" si="2"/>
        <v>0.10077519379844961</v>
      </c>
      <c r="K23" s="31">
        <f t="shared" si="3"/>
        <v>0.10077519379844961</v>
      </c>
      <c r="L23" s="30">
        <v>1</v>
      </c>
      <c r="M23" s="32">
        <f t="shared" si="4"/>
        <v>7.7519379844961239E-3</v>
      </c>
      <c r="N23" s="33">
        <f t="shared" si="5"/>
        <v>7.7519379844961239E-3</v>
      </c>
    </row>
    <row r="24" spans="1:14" ht="15.75" thickBot="1" x14ac:dyDescent="0.3">
      <c r="A24" s="19" t="s">
        <v>30</v>
      </c>
      <c r="B24" s="36">
        <v>43</v>
      </c>
      <c r="C24" s="37">
        <v>87</v>
      </c>
      <c r="D24" s="37">
        <v>60</v>
      </c>
      <c r="E24" s="38">
        <f t="shared" si="0"/>
        <v>0.68965517241379315</v>
      </c>
      <c r="F24" s="37">
        <v>1362</v>
      </c>
      <c r="G24" s="37">
        <v>2870</v>
      </c>
      <c r="H24" s="39">
        <f t="shared" si="1"/>
        <v>2.1071953010279003</v>
      </c>
      <c r="I24" s="37">
        <v>9</v>
      </c>
      <c r="J24" s="39">
        <f t="shared" si="2"/>
        <v>0.10344827586206896</v>
      </c>
      <c r="K24" s="39">
        <f t="shared" si="3"/>
        <v>0.15</v>
      </c>
      <c r="L24" s="37">
        <v>2</v>
      </c>
      <c r="M24" s="40">
        <f t="shared" si="4"/>
        <v>2.2988505747126436E-2</v>
      </c>
      <c r="N24" s="41">
        <f>L24/D24</f>
        <v>3.3333333333333333E-2</v>
      </c>
    </row>
    <row r="25" spans="1:14" ht="15.75" thickBot="1" x14ac:dyDescent="0.3">
      <c r="B25" s="42"/>
      <c r="C25" s="42"/>
      <c r="D25" s="42"/>
      <c r="E25" s="42"/>
      <c r="F25" s="42"/>
      <c r="G25" s="42"/>
      <c r="I25" s="42"/>
      <c r="L25" s="42"/>
    </row>
    <row r="26" spans="1:14" ht="15.75" thickBot="1" x14ac:dyDescent="0.3">
      <c r="A26" s="19" t="s">
        <v>31</v>
      </c>
      <c r="B26" s="43">
        <f>SUM(B14:B25)</f>
        <v>200</v>
      </c>
      <c r="C26" s="43">
        <f>SUM(C14:C25)</f>
        <v>2734</v>
      </c>
      <c r="D26" s="43">
        <f>SUM(D14:D24)</f>
        <v>731</v>
      </c>
      <c r="E26" s="44">
        <f>D26/C26</f>
        <v>0.26737381126554499</v>
      </c>
      <c r="F26" s="45">
        <f>SUM(F14:F24)</f>
        <v>11936</v>
      </c>
      <c r="G26" s="43">
        <f>SUM(G14:G25)</f>
        <v>7602</v>
      </c>
      <c r="H26" s="46">
        <f>G26/F26</f>
        <v>0.63689678284182305</v>
      </c>
      <c r="I26" s="43">
        <f>SUM(I14:I24)</f>
        <v>74</v>
      </c>
      <c r="J26" s="47">
        <f>I26/C26</f>
        <v>2.7066569129480616E-2</v>
      </c>
      <c r="K26" s="48">
        <f>I26/D26</f>
        <v>0.10123119015047879</v>
      </c>
      <c r="L26" s="43">
        <f>SUM(L14:L24)</f>
        <v>9</v>
      </c>
      <c r="M26" s="49">
        <f>L26/C26</f>
        <v>3.2918800292611556E-3</v>
      </c>
      <c r="N26" s="46">
        <f>L26/D26</f>
        <v>1.2311901504787962E-2</v>
      </c>
    </row>
    <row r="27" spans="1:14" x14ac:dyDescent="0.25">
      <c r="I27" s="1"/>
    </row>
    <row r="28" spans="1:14" x14ac:dyDescent="0.25">
      <c r="I28" s="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activeCell="K30" sqref="K30"/>
    </sheetView>
  </sheetViews>
  <sheetFormatPr defaultRowHeight="15" x14ac:dyDescent="0.25"/>
  <cols>
    <col min="1" max="1" width="10.7109375" customWidth="1"/>
    <col min="257" max="257" width="10.7109375" customWidth="1"/>
    <col min="513" max="513" width="10.7109375" customWidth="1"/>
    <col min="769" max="769" width="10.7109375" customWidth="1"/>
    <col min="1025" max="1025" width="10.7109375" customWidth="1"/>
    <col min="1281" max="1281" width="10.7109375" customWidth="1"/>
    <col min="1537" max="1537" width="10.7109375" customWidth="1"/>
    <col min="1793" max="1793" width="10.7109375" customWidth="1"/>
    <col min="2049" max="2049" width="10.7109375" customWidth="1"/>
    <col min="2305" max="2305" width="10.7109375" customWidth="1"/>
    <col min="2561" max="2561" width="10.7109375" customWidth="1"/>
    <col min="2817" max="2817" width="10.7109375" customWidth="1"/>
    <col min="3073" max="3073" width="10.7109375" customWidth="1"/>
    <col min="3329" max="3329" width="10.7109375" customWidth="1"/>
    <col min="3585" max="3585" width="10.7109375" customWidth="1"/>
    <col min="3841" max="3841" width="10.7109375" customWidth="1"/>
    <col min="4097" max="4097" width="10.7109375" customWidth="1"/>
    <col min="4353" max="4353" width="10.7109375" customWidth="1"/>
    <col min="4609" max="4609" width="10.7109375" customWidth="1"/>
    <col min="4865" max="4865" width="10.7109375" customWidth="1"/>
    <col min="5121" max="5121" width="10.7109375" customWidth="1"/>
    <col min="5377" max="5377" width="10.7109375" customWidth="1"/>
    <col min="5633" max="5633" width="10.7109375" customWidth="1"/>
    <col min="5889" max="5889" width="10.7109375" customWidth="1"/>
    <col min="6145" max="6145" width="10.7109375" customWidth="1"/>
    <col min="6401" max="6401" width="10.7109375" customWidth="1"/>
    <col min="6657" max="6657" width="10.7109375" customWidth="1"/>
    <col min="6913" max="6913" width="10.7109375" customWidth="1"/>
    <col min="7169" max="7169" width="10.7109375" customWidth="1"/>
    <col min="7425" max="7425" width="10.7109375" customWidth="1"/>
    <col min="7681" max="7681" width="10.7109375" customWidth="1"/>
    <col min="7937" max="7937" width="10.7109375" customWidth="1"/>
    <col min="8193" max="8193" width="10.7109375" customWidth="1"/>
    <col min="8449" max="8449" width="10.7109375" customWidth="1"/>
    <col min="8705" max="8705" width="10.7109375" customWidth="1"/>
    <col min="8961" max="8961" width="10.7109375" customWidth="1"/>
    <col min="9217" max="9217" width="10.7109375" customWidth="1"/>
    <col min="9473" max="9473" width="10.7109375" customWidth="1"/>
    <col min="9729" max="9729" width="10.7109375" customWidth="1"/>
    <col min="9985" max="9985" width="10.7109375" customWidth="1"/>
    <col min="10241" max="10241" width="10.7109375" customWidth="1"/>
    <col min="10497" max="10497" width="10.7109375" customWidth="1"/>
    <col min="10753" max="10753" width="10.7109375" customWidth="1"/>
    <col min="11009" max="11009" width="10.7109375" customWidth="1"/>
    <col min="11265" max="11265" width="10.7109375" customWidth="1"/>
    <col min="11521" max="11521" width="10.7109375" customWidth="1"/>
    <col min="11777" max="11777" width="10.7109375" customWidth="1"/>
    <col min="12033" max="12033" width="10.7109375" customWidth="1"/>
    <col min="12289" max="12289" width="10.7109375" customWidth="1"/>
    <col min="12545" max="12545" width="10.7109375" customWidth="1"/>
    <col min="12801" max="12801" width="10.7109375" customWidth="1"/>
    <col min="13057" max="13057" width="10.7109375" customWidth="1"/>
    <col min="13313" max="13313" width="10.7109375" customWidth="1"/>
    <col min="13569" max="13569" width="10.7109375" customWidth="1"/>
    <col min="13825" max="13825" width="10.7109375" customWidth="1"/>
    <col min="14081" max="14081" width="10.7109375" customWidth="1"/>
    <col min="14337" max="14337" width="10.7109375" customWidth="1"/>
    <col min="14593" max="14593" width="10.7109375" customWidth="1"/>
    <col min="14849" max="14849" width="10.7109375" customWidth="1"/>
    <col min="15105" max="15105" width="10.7109375" customWidth="1"/>
    <col min="15361" max="15361" width="10.7109375" customWidth="1"/>
    <col min="15617" max="15617" width="10.7109375" customWidth="1"/>
    <col min="15873" max="15873" width="10.7109375" customWidth="1"/>
    <col min="16129" max="16129" width="10.7109375" customWidth="1"/>
  </cols>
  <sheetData>
    <row r="1" spans="1:14" ht="15.75" thickBot="1" x14ac:dyDescent="0.3"/>
    <row r="2" spans="1:14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25">
      <c r="A3" s="5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4"/>
    </row>
    <row r="4" spans="1:14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4"/>
    </row>
    <row r="5" spans="1:14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4"/>
    </row>
    <row r="6" spans="1:14" ht="15.75" x14ac:dyDescent="0.25">
      <c r="A6" s="55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 ht="15.75" thickBot="1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4"/>
    </row>
    <row r="8" spans="1:14" ht="15.75" thickBot="1" x14ac:dyDescent="0.3">
      <c r="A8" s="3" t="s">
        <v>1</v>
      </c>
      <c r="B8" s="4" t="s">
        <v>115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5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thickBot="1" x14ac:dyDescent="0.3">
      <c r="A10" s="132" t="s">
        <v>33</v>
      </c>
      <c r="B10" s="133" t="s">
        <v>34</v>
      </c>
      <c r="C10" s="57" t="s">
        <v>35</v>
      </c>
      <c r="D10" s="57"/>
      <c r="E10" s="57"/>
      <c r="F10" s="6"/>
      <c r="G10" s="50" t="s">
        <v>36</v>
      </c>
      <c r="H10" s="51"/>
      <c r="I10" s="51"/>
      <c r="J10" s="51"/>
      <c r="K10" s="50" t="s">
        <v>37</v>
      </c>
      <c r="L10" s="51"/>
      <c r="M10" s="51"/>
      <c r="N10" s="52"/>
    </row>
    <row r="11" spans="1:14" ht="15.75" thickBot="1" x14ac:dyDescent="0.3">
      <c r="A11" s="132"/>
      <c r="B11" s="133"/>
      <c r="C11" s="133" t="s">
        <v>38</v>
      </c>
      <c r="D11" s="133" t="s">
        <v>39</v>
      </c>
      <c r="E11" s="134" t="s">
        <v>40</v>
      </c>
      <c r="F11" s="131" t="s">
        <v>41</v>
      </c>
      <c r="G11" s="58" t="s">
        <v>42</v>
      </c>
      <c r="H11" s="59"/>
      <c r="I11" s="59"/>
      <c r="J11" s="59"/>
      <c r="K11" s="58"/>
      <c r="L11" s="59"/>
      <c r="M11" s="59"/>
      <c r="N11" s="60"/>
    </row>
    <row r="12" spans="1:14" ht="15.75" thickBot="1" x14ac:dyDescent="0.3">
      <c r="A12" s="132"/>
      <c r="B12" s="133"/>
      <c r="C12" s="133"/>
      <c r="D12" s="133"/>
      <c r="E12" s="134"/>
      <c r="F12" s="131"/>
      <c r="G12" s="61" t="s">
        <v>43</v>
      </c>
      <c r="H12" s="61" t="s">
        <v>44</v>
      </c>
      <c r="I12" s="61" t="s">
        <v>45</v>
      </c>
      <c r="J12" s="61" t="s">
        <v>46</v>
      </c>
      <c r="K12" s="61" t="s">
        <v>47</v>
      </c>
      <c r="L12" s="61" t="s">
        <v>48</v>
      </c>
      <c r="M12" s="61" t="s">
        <v>49</v>
      </c>
      <c r="N12" s="61" t="s">
        <v>50</v>
      </c>
    </row>
    <row r="13" spans="1:14" ht="15.75" thickBot="1" x14ac:dyDescent="0.3">
      <c r="A13" s="19" t="s">
        <v>20</v>
      </c>
      <c r="B13" s="62">
        <v>3</v>
      </c>
      <c r="C13" s="63">
        <v>0</v>
      </c>
      <c r="D13" s="63">
        <v>2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2</v>
      </c>
      <c r="K13" s="63">
        <v>1</v>
      </c>
      <c r="L13" s="63">
        <v>0</v>
      </c>
      <c r="M13" s="63">
        <v>1</v>
      </c>
      <c r="N13" s="64">
        <v>0</v>
      </c>
    </row>
    <row r="14" spans="1:14" ht="15.75" thickBot="1" x14ac:dyDescent="0.3">
      <c r="A14" s="19" t="s">
        <v>21</v>
      </c>
      <c r="B14" s="62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4">
        <v>0</v>
      </c>
    </row>
    <row r="15" spans="1:14" ht="15.75" thickBot="1" x14ac:dyDescent="0.3">
      <c r="A15" s="19" t="s">
        <v>51</v>
      </c>
      <c r="B15" s="62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4">
        <v>0</v>
      </c>
    </row>
    <row r="16" spans="1:14" ht="15.75" thickBot="1" x14ac:dyDescent="0.3">
      <c r="A16" s="19" t="s">
        <v>23</v>
      </c>
      <c r="B16" s="62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4">
        <v>0</v>
      </c>
    </row>
    <row r="17" spans="1:14" ht="15.75" thickBot="1" x14ac:dyDescent="0.3">
      <c r="A17" s="19" t="s">
        <v>52</v>
      </c>
      <c r="B17" s="62">
        <v>16</v>
      </c>
      <c r="C17" s="63">
        <v>2</v>
      </c>
      <c r="D17" s="63">
        <v>3</v>
      </c>
      <c r="E17" s="63">
        <v>7</v>
      </c>
      <c r="F17" s="63">
        <v>2</v>
      </c>
      <c r="G17" s="63">
        <v>1</v>
      </c>
      <c r="H17" s="63">
        <v>2</v>
      </c>
      <c r="I17" s="63">
        <v>12</v>
      </c>
      <c r="J17" s="63">
        <v>1</v>
      </c>
      <c r="K17" s="63">
        <v>1</v>
      </c>
      <c r="L17" s="63">
        <v>0</v>
      </c>
      <c r="M17" s="63">
        <v>1</v>
      </c>
      <c r="N17" s="64">
        <v>2</v>
      </c>
    </row>
    <row r="18" spans="1:14" ht="15.75" thickBot="1" x14ac:dyDescent="0.3">
      <c r="A18" s="19" t="s">
        <v>25</v>
      </c>
      <c r="B18" s="62">
        <v>10</v>
      </c>
      <c r="C18" s="63">
        <v>0</v>
      </c>
      <c r="D18" s="63">
        <v>1</v>
      </c>
      <c r="E18" s="63">
        <v>8</v>
      </c>
      <c r="F18" s="63">
        <v>1</v>
      </c>
      <c r="G18" s="63">
        <v>1</v>
      </c>
      <c r="H18" s="63">
        <v>2</v>
      </c>
      <c r="I18" s="63">
        <v>12</v>
      </c>
      <c r="J18" s="63">
        <v>2</v>
      </c>
      <c r="K18" s="63">
        <v>0</v>
      </c>
      <c r="L18" s="63">
        <v>2</v>
      </c>
      <c r="M18" s="63">
        <v>2</v>
      </c>
      <c r="N18" s="64">
        <v>0</v>
      </c>
    </row>
    <row r="19" spans="1:14" ht="15.75" thickBot="1" x14ac:dyDescent="0.3">
      <c r="A19" s="19" t="s">
        <v>26</v>
      </c>
      <c r="B19" s="62">
        <v>6</v>
      </c>
      <c r="C19" s="63">
        <v>0</v>
      </c>
      <c r="D19" s="63">
        <v>2</v>
      </c>
      <c r="E19" s="63">
        <v>2</v>
      </c>
      <c r="F19" s="63">
        <v>1</v>
      </c>
      <c r="G19" s="63">
        <v>0</v>
      </c>
      <c r="H19" s="63">
        <v>1</v>
      </c>
      <c r="I19" s="63">
        <v>3</v>
      </c>
      <c r="J19" s="63">
        <v>1</v>
      </c>
      <c r="K19" s="63">
        <v>1</v>
      </c>
      <c r="L19" s="63">
        <v>0</v>
      </c>
      <c r="M19" s="63">
        <v>1</v>
      </c>
      <c r="N19" s="64">
        <v>0</v>
      </c>
    </row>
    <row r="20" spans="1:14" ht="15.75" thickBot="1" x14ac:dyDescent="0.3">
      <c r="A20" s="19" t="s">
        <v>27</v>
      </c>
      <c r="B20" s="65">
        <v>10</v>
      </c>
      <c r="C20" s="66">
        <v>2</v>
      </c>
      <c r="D20" s="66">
        <v>1</v>
      </c>
      <c r="E20" s="66">
        <v>2</v>
      </c>
      <c r="F20" s="66">
        <v>5</v>
      </c>
      <c r="G20" s="66">
        <v>3</v>
      </c>
      <c r="H20" s="66">
        <v>4</v>
      </c>
      <c r="I20" s="66">
        <v>1</v>
      </c>
      <c r="J20" s="66">
        <v>1</v>
      </c>
      <c r="K20" s="66">
        <v>0</v>
      </c>
      <c r="L20" s="66">
        <v>0</v>
      </c>
      <c r="M20" s="63">
        <v>0</v>
      </c>
      <c r="N20" s="67">
        <v>4</v>
      </c>
    </row>
    <row r="21" spans="1:14" ht="15.75" thickBot="1" x14ac:dyDescent="0.3">
      <c r="A21" s="19" t="s">
        <v>28</v>
      </c>
      <c r="B21" s="65">
        <v>7</v>
      </c>
      <c r="C21" s="66">
        <v>3</v>
      </c>
      <c r="D21" s="66">
        <v>0</v>
      </c>
      <c r="E21" s="66">
        <v>6</v>
      </c>
      <c r="F21" s="66">
        <v>1</v>
      </c>
      <c r="G21" s="66">
        <v>1</v>
      </c>
      <c r="H21" s="66">
        <v>2</v>
      </c>
      <c r="I21" s="66">
        <v>1</v>
      </c>
      <c r="J21" s="66">
        <v>3</v>
      </c>
      <c r="K21" s="66">
        <v>0</v>
      </c>
      <c r="L21" s="66">
        <v>1</v>
      </c>
      <c r="M21" s="63">
        <v>1</v>
      </c>
      <c r="N21" s="67">
        <v>1</v>
      </c>
    </row>
    <row r="22" spans="1:14" ht="15.75" thickBot="1" x14ac:dyDescent="0.3">
      <c r="A22" s="19" t="s">
        <v>29</v>
      </c>
      <c r="B22" s="62">
        <v>13</v>
      </c>
      <c r="C22" s="63">
        <v>0</v>
      </c>
      <c r="D22" s="63">
        <v>3</v>
      </c>
      <c r="E22" s="63">
        <v>7</v>
      </c>
      <c r="F22" s="63">
        <v>3</v>
      </c>
      <c r="G22" s="63">
        <v>7</v>
      </c>
      <c r="H22" s="63">
        <v>3</v>
      </c>
      <c r="I22" s="63">
        <v>2</v>
      </c>
      <c r="J22" s="63">
        <v>1</v>
      </c>
      <c r="K22" s="63">
        <v>1</v>
      </c>
      <c r="L22" s="63">
        <v>0</v>
      </c>
      <c r="M22" s="63">
        <v>1</v>
      </c>
      <c r="N22" s="64">
        <v>0</v>
      </c>
    </row>
    <row r="23" spans="1:14" ht="15.75" thickBot="1" x14ac:dyDescent="0.3">
      <c r="A23" s="19" t="s">
        <v>30</v>
      </c>
      <c r="B23" s="68">
        <v>7</v>
      </c>
      <c r="C23" s="69">
        <v>0</v>
      </c>
      <c r="D23" s="70">
        <v>4</v>
      </c>
      <c r="E23" s="69">
        <v>1</v>
      </c>
      <c r="F23" s="69">
        <v>3</v>
      </c>
      <c r="G23" s="69">
        <v>0</v>
      </c>
      <c r="H23" s="69">
        <v>2</v>
      </c>
      <c r="I23" s="69">
        <v>2</v>
      </c>
      <c r="J23" s="69">
        <v>3</v>
      </c>
      <c r="K23" s="69">
        <v>2</v>
      </c>
      <c r="L23" s="69">
        <v>0</v>
      </c>
      <c r="M23" s="71">
        <v>2</v>
      </c>
      <c r="N23" s="72">
        <v>0</v>
      </c>
    </row>
    <row r="24" spans="1:14" ht="15.75" thickBot="1" x14ac:dyDescent="0.3">
      <c r="A24" s="73" t="s">
        <v>31</v>
      </c>
      <c r="B24" s="74">
        <f t="shared" ref="B24:N24" si="0">SUM(B13:B23)</f>
        <v>72</v>
      </c>
      <c r="C24" s="75">
        <f t="shared" si="0"/>
        <v>7</v>
      </c>
      <c r="D24" s="75">
        <f t="shared" si="0"/>
        <v>16</v>
      </c>
      <c r="E24" s="75">
        <f t="shared" si="0"/>
        <v>33</v>
      </c>
      <c r="F24" s="75">
        <f t="shared" si="0"/>
        <v>16</v>
      </c>
      <c r="G24" s="75">
        <f t="shared" si="0"/>
        <v>13</v>
      </c>
      <c r="H24" s="75">
        <f t="shared" si="0"/>
        <v>16</v>
      </c>
      <c r="I24" s="75">
        <f t="shared" si="0"/>
        <v>33</v>
      </c>
      <c r="J24" s="75">
        <f t="shared" si="0"/>
        <v>14</v>
      </c>
      <c r="K24" s="75">
        <f t="shared" si="0"/>
        <v>6</v>
      </c>
      <c r="L24" s="75">
        <f t="shared" si="0"/>
        <v>3</v>
      </c>
      <c r="M24" s="75">
        <f t="shared" si="0"/>
        <v>9</v>
      </c>
      <c r="N24" s="61">
        <f t="shared" si="0"/>
        <v>7</v>
      </c>
    </row>
    <row r="25" spans="1:14" ht="15.75" thickBot="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56" t="s">
        <v>53</v>
      </c>
      <c r="B26" s="5"/>
      <c r="C26" s="5"/>
      <c r="D26" s="5"/>
      <c r="E26" s="5"/>
      <c r="F26" s="5"/>
      <c r="G26" s="5"/>
      <c r="H26" s="6"/>
      <c r="I26" s="1"/>
      <c r="J26" s="1"/>
      <c r="K26" s="1"/>
      <c r="L26" s="1"/>
      <c r="M26" s="1"/>
      <c r="N26" s="1"/>
    </row>
    <row r="27" spans="1:14" ht="15.75" thickBot="1" x14ac:dyDescent="0.3">
      <c r="A27" s="76" t="s">
        <v>54</v>
      </c>
      <c r="B27" s="5"/>
      <c r="C27" s="6"/>
      <c r="D27" s="61" t="s">
        <v>42</v>
      </c>
      <c r="E27" s="77" t="s">
        <v>55</v>
      </c>
      <c r="F27" s="5"/>
      <c r="G27" s="6"/>
      <c r="H27" s="78" t="s">
        <v>42</v>
      </c>
      <c r="I27" s="1"/>
      <c r="J27" s="1"/>
      <c r="K27" s="1"/>
      <c r="L27" s="1"/>
      <c r="M27" s="1"/>
      <c r="N27" s="1"/>
    </row>
    <row r="28" spans="1:14" x14ac:dyDescent="0.25">
      <c r="A28" s="79" t="s">
        <v>56</v>
      </c>
      <c r="B28" s="80"/>
      <c r="C28" s="81"/>
      <c r="D28" s="82"/>
      <c r="E28" s="83" t="s">
        <v>57</v>
      </c>
      <c r="F28" s="83"/>
      <c r="G28" s="83" t="s">
        <v>58</v>
      </c>
      <c r="H28" s="82">
        <v>4</v>
      </c>
    </row>
    <row r="29" spans="1:14" x14ac:dyDescent="0.25">
      <c r="A29" s="79" t="s">
        <v>59</v>
      </c>
      <c r="B29" s="84"/>
      <c r="C29" s="85"/>
      <c r="D29" s="86">
        <v>1</v>
      </c>
      <c r="E29" s="84" t="s">
        <v>60</v>
      </c>
      <c r="F29" s="84"/>
      <c r="G29" s="84"/>
      <c r="H29" s="87"/>
    </row>
    <row r="30" spans="1:14" x14ac:dyDescent="0.25">
      <c r="A30" s="79" t="s">
        <v>61</v>
      </c>
      <c r="B30" s="84"/>
      <c r="C30" s="85"/>
      <c r="D30" s="86">
        <v>2</v>
      </c>
      <c r="E30" s="84" t="s">
        <v>62</v>
      </c>
      <c r="F30" s="84"/>
      <c r="G30" s="84"/>
      <c r="H30" s="87">
        <v>1</v>
      </c>
    </row>
    <row r="31" spans="1:14" x14ac:dyDescent="0.25">
      <c r="A31" s="79" t="s">
        <v>63</v>
      </c>
      <c r="B31" s="84"/>
      <c r="C31" s="85"/>
      <c r="D31" s="86"/>
      <c r="E31" s="84"/>
      <c r="F31" s="84"/>
      <c r="G31" s="84"/>
      <c r="H31" s="87"/>
    </row>
    <row r="32" spans="1:14" x14ac:dyDescent="0.25">
      <c r="A32" s="79" t="s">
        <v>64</v>
      </c>
      <c r="B32" s="84"/>
      <c r="C32" s="85"/>
      <c r="D32" s="87"/>
      <c r="E32" s="79"/>
      <c r="F32" s="84"/>
      <c r="G32" s="85"/>
      <c r="H32" s="87"/>
    </row>
    <row r="33" spans="1:8" x14ac:dyDescent="0.25">
      <c r="A33" s="79" t="s">
        <v>120</v>
      </c>
      <c r="B33" s="84"/>
      <c r="C33" s="85"/>
      <c r="D33" s="87">
        <v>6</v>
      </c>
      <c r="E33" s="84"/>
      <c r="F33" s="84"/>
      <c r="G33" s="84"/>
      <c r="H33" s="87"/>
    </row>
    <row r="34" spans="1:8" ht="15.75" thickBot="1" x14ac:dyDescent="0.3">
      <c r="A34" s="130" t="s">
        <v>121</v>
      </c>
      <c r="B34" s="89"/>
      <c r="C34" s="90"/>
      <c r="D34" s="91">
        <v>1</v>
      </c>
      <c r="E34" s="59"/>
      <c r="F34" s="59"/>
      <c r="G34" s="59"/>
      <c r="H34" s="88"/>
    </row>
    <row r="35" spans="1:8" ht="15.75" thickBot="1" x14ac:dyDescent="0.3">
      <c r="A35" s="128" t="s">
        <v>69</v>
      </c>
      <c r="B35" s="59"/>
      <c r="C35" s="59"/>
      <c r="D35" s="88">
        <v>1</v>
      </c>
      <c r="E35" s="59"/>
      <c r="F35" s="59"/>
      <c r="G35" s="59"/>
      <c r="H35" s="88"/>
    </row>
    <row r="36" spans="1:8" ht="15.75" thickBot="1" x14ac:dyDescent="0.3">
      <c r="A36" s="77" t="s">
        <v>65</v>
      </c>
      <c r="B36" s="5"/>
      <c r="C36" s="5"/>
      <c r="D36" s="61">
        <f>SUM(D28:D35)</f>
        <v>11</v>
      </c>
      <c r="E36" s="5" t="s">
        <v>65</v>
      </c>
      <c r="F36" s="5"/>
      <c r="G36" s="5"/>
      <c r="H36" s="61">
        <f>SUM(H28:H35)</f>
        <v>5</v>
      </c>
    </row>
  </sheetData>
  <mergeCells count="6">
    <mergeCell ref="F11:F12"/>
    <mergeCell ref="A10:A12"/>
    <mergeCell ref="B10:B12"/>
    <mergeCell ref="C11:C12"/>
    <mergeCell ref="D11:D12"/>
    <mergeCell ref="E11:E12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topLeftCell="A4" workbookViewId="0">
      <selection activeCell="P27" sqref="P27"/>
    </sheetView>
  </sheetViews>
  <sheetFormatPr defaultRowHeight="15" x14ac:dyDescent="0.25"/>
  <cols>
    <col min="1" max="1" width="12.140625" customWidth="1"/>
    <col min="5" max="5" width="9.28515625" customWidth="1"/>
    <col min="6" max="6" width="11.28515625" customWidth="1"/>
    <col min="9" max="9" width="10.28515625" customWidth="1"/>
    <col min="10" max="10" width="10.42578125" customWidth="1"/>
    <col min="11" max="11" width="10.5703125" customWidth="1"/>
    <col min="13" max="13" width="9.85546875" customWidth="1"/>
    <col min="14" max="14" width="11" customWidth="1"/>
    <col min="257" max="257" width="12.140625" customWidth="1"/>
    <col min="261" max="261" width="9.28515625" customWidth="1"/>
    <col min="262" max="262" width="11.28515625" customWidth="1"/>
    <col min="265" max="265" width="10.28515625" customWidth="1"/>
    <col min="266" max="266" width="10.42578125" customWidth="1"/>
    <col min="267" max="267" width="10.5703125" customWidth="1"/>
    <col min="269" max="269" width="9.85546875" customWidth="1"/>
    <col min="270" max="270" width="11" customWidth="1"/>
    <col min="513" max="513" width="12.140625" customWidth="1"/>
    <col min="517" max="517" width="9.28515625" customWidth="1"/>
    <col min="518" max="518" width="11.28515625" customWidth="1"/>
    <col min="521" max="521" width="10.28515625" customWidth="1"/>
    <col min="522" max="522" width="10.42578125" customWidth="1"/>
    <col min="523" max="523" width="10.5703125" customWidth="1"/>
    <col min="525" max="525" width="9.85546875" customWidth="1"/>
    <col min="526" max="526" width="11" customWidth="1"/>
    <col min="769" max="769" width="12.140625" customWidth="1"/>
    <col min="773" max="773" width="9.28515625" customWidth="1"/>
    <col min="774" max="774" width="11.28515625" customWidth="1"/>
    <col min="777" max="777" width="10.28515625" customWidth="1"/>
    <col min="778" max="778" width="10.42578125" customWidth="1"/>
    <col min="779" max="779" width="10.5703125" customWidth="1"/>
    <col min="781" max="781" width="9.85546875" customWidth="1"/>
    <col min="782" max="782" width="11" customWidth="1"/>
    <col min="1025" max="1025" width="12.140625" customWidth="1"/>
    <col min="1029" max="1029" width="9.28515625" customWidth="1"/>
    <col min="1030" max="1030" width="11.28515625" customWidth="1"/>
    <col min="1033" max="1033" width="10.28515625" customWidth="1"/>
    <col min="1034" max="1034" width="10.42578125" customWidth="1"/>
    <col min="1035" max="1035" width="10.5703125" customWidth="1"/>
    <col min="1037" max="1037" width="9.85546875" customWidth="1"/>
    <col min="1038" max="1038" width="11" customWidth="1"/>
    <col min="1281" max="1281" width="12.140625" customWidth="1"/>
    <col min="1285" max="1285" width="9.28515625" customWidth="1"/>
    <col min="1286" max="1286" width="11.28515625" customWidth="1"/>
    <col min="1289" max="1289" width="10.28515625" customWidth="1"/>
    <col min="1290" max="1290" width="10.42578125" customWidth="1"/>
    <col min="1291" max="1291" width="10.5703125" customWidth="1"/>
    <col min="1293" max="1293" width="9.85546875" customWidth="1"/>
    <col min="1294" max="1294" width="11" customWidth="1"/>
    <col min="1537" max="1537" width="12.140625" customWidth="1"/>
    <col min="1541" max="1541" width="9.28515625" customWidth="1"/>
    <col min="1542" max="1542" width="11.28515625" customWidth="1"/>
    <col min="1545" max="1545" width="10.28515625" customWidth="1"/>
    <col min="1546" max="1546" width="10.42578125" customWidth="1"/>
    <col min="1547" max="1547" width="10.5703125" customWidth="1"/>
    <col min="1549" max="1549" width="9.85546875" customWidth="1"/>
    <col min="1550" max="1550" width="11" customWidth="1"/>
    <col min="1793" max="1793" width="12.140625" customWidth="1"/>
    <col min="1797" max="1797" width="9.28515625" customWidth="1"/>
    <col min="1798" max="1798" width="11.28515625" customWidth="1"/>
    <col min="1801" max="1801" width="10.28515625" customWidth="1"/>
    <col min="1802" max="1802" width="10.42578125" customWidth="1"/>
    <col min="1803" max="1803" width="10.5703125" customWidth="1"/>
    <col min="1805" max="1805" width="9.85546875" customWidth="1"/>
    <col min="1806" max="1806" width="11" customWidth="1"/>
    <col min="2049" max="2049" width="12.140625" customWidth="1"/>
    <col min="2053" max="2053" width="9.28515625" customWidth="1"/>
    <col min="2054" max="2054" width="11.28515625" customWidth="1"/>
    <col min="2057" max="2057" width="10.28515625" customWidth="1"/>
    <col min="2058" max="2058" width="10.42578125" customWidth="1"/>
    <col min="2059" max="2059" width="10.5703125" customWidth="1"/>
    <col min="2061" max="2061" width="9.85546875" customWidth="1"/>
    <col min="2062" max="2062" width="11" customWidth="1"/>
    <col min="2305" max="2305" width="12.140625" customWidth="1"/>
    <col min="2309" max="2309" width="9.28515625" customWidth="1"/>
    <col min="2310" max="2310" width="11.28515625" customWidth="1"/>
    <col min="2313" max="2313" width="10.28515625" customWidth="1"/>
    <col min="2314" max="2314" width="10.42578125" customWidth="1"/>
    <col min="2315" max="2315" width="10.5703125" customWidth="1"/>
    <col min="2317" max="2317" width="9.85546875" customWidth="1"/>
    <col min="2318" max="2318" width="11" customWidth="1"/>
    <col min="2561" max="2561" width="12.140625" customWidth="1"/>
    <col min="2565" max="2565" width="9.28515625" customWidth="1"/>
    <col min="2566" max="2566" width="11.28515625" customWidth="1"/>
    <col min="2569" max="2569" width="10.28515625" customWidth="1"/>
    <col min="2570" max="2570" width="10.42578125" customWidth="1"/>
    <col min="2571" max="2571" width="10.5703125" customWidth="1"/>
    <col min="2573" max="2573" width="9.85546875" customWidth="1"/>
    <col min="2574" max="2574" width="11" customWidth="1"/>
    <col min="2817" max="2817" width="12.140625" customWidth="1"/>
    <col min="2821" max="2821" width="9.28515625" customWidth="1"/>
    <col min="2822" max="2822" width="11.28515625" customWidth="1"/>
    <col min="2825" max="2825" width="10.28515625" customWidth="1"/>
    <col min="2826" max="2826" width="10.42578125" customWidth="1"/>
    <col min="2827" max="2827" width="10.5703125" customWidth="1"/>
    <col min="2829" max="2829" width="9.85546875" customWidth="1"/>
    <col min="2830" max="2830" width="11" customWidth="1"/>
    <col min="3073" max="3073" width="12.140625" customWidth="1"/>
    <col min="3077" max="3077" width="9.28515625" customWidth="1"/>
    <col min="3078" max="3078" width="11.28515625" customWidth="1"/>
    <col min="3081" max="3081" width="10.28515625" customWidth="1"/>
    <col min="3082" max="3082" width="10.42578125" customWidth="1"/>
    <col min="3083" max="3083" width="10.5703125" customWidth="1"/>
    <col min="3085" max="3085" width="9.85546875" customWidth="1"/>
    <col min="3086" max="3086" width="11" customWidth="1"/>
    <col min="3329" max="3329" width="12.140625" customWidth="1"/>
    <col min="3333" max="3333" width="9.28515625" customWidth="1"/>
    <col min="3334" max="3334" width="11.28515625" customWidth="1"/>
    <col min="3337" max="3337" width="10.28515625" customWidth="1"/>
    <col min="3338" max="3338" width="10.42578125" customWidth="1"/>
    <col min="3339" max="3339" width="10.5703125" customWidth="1"/>
    <col min="3341" max="3341" width="9.85546875" customWidth="1"/>
    <col min="3342" max="3342" width="11" customWidth="1"/>
    <col min="3585" max="3585" width="12.140625" customWidth="1"/>
    <col min="3589" max="3589" width="9.28515625" customWidth="1"/>
    <col min="3590" max="3590" width="11.28515625" customWidth="1"/>
    <col min="3593" max="3593" width="10.28515625" customWidth="1"/>
    <col min="3594" max="3594" width="10.42578125" customWidth="1"/>
    <col min="3595" max="3595" width="10.5703125" customWidth="1"/>
    <col min="3597" max="3597" width="9.85546875" customWidth="1"/>
    <col min="3598" max="3598" width="11" customWidth="1"/>
    <col min="3841" max="3841" width="12.140625" customWidth="1"/>
    <col min="3845" max="3845" width="9.28515625" customWidth="1"/>
    <col min="3846" max="3846" width="11.28515625" customWidth="1"/>
    <col min="3849" max="3849" width="10.28515625" customWidth="1"/>
    <col min="3850" max="3850" width="10.42578125" customWidth="1"/>
    <col min="3851" max="3851" width="10.5703125" customWidth="1"/>
    <col min="3853" max="3853" width="9.85546875" customWidth="1"/>
    <col min="3854" max="3854" width="11" customWidth="1"/>
    <col min="4097" max="4097" width="12.140625" customWidth="1"/>
    <col min="4101" max="4101" width="9.28515625" customWidth="1"/>
    <col min="4102" max="4102" width="11.28515625" customWidth="1"/>
    <col min="4105" max="4105" width="10.28515625" customWidth="1"/>
    <col min="4106" max="4106" width="10.42578125" customWidth="1"/>
    <col min="4107" max="4107" width="10.5703125" customWidth="1"/>
    <col min="4109" max="4109" width="9.85546875" customWidth="1"/>
    <col min="4110" max="4110" width="11" customWidth="1"/>
    <col min="4353" max="4353" width="12.140625" customWidth="1"/>
    <col min="4357" max="4357" width="9.28515625" customWidth="1"/>
    <col min="4358" max="4358" width="11.28515625" customWidth="1"/>
    <col min="4361" max="4361" width="10.28515625" customWidth="1"/>
    <col min="4362" max="4362" width="10.42578125" customWidth="1"/>
    <col min="4363" max="4363" width="10.5703125" customWidth="1"/>
    <col min="4365" max="4365" width="9.85546875" customWidth="1"/>
    <col min="4366" max="4366" width="11" customWidth="1"/>
    <col min="4609" max="4609" width="12.140625" customWidth="1"/>
    <col min="4613" max="4613" width="9.28515625" customWidth="1"/>
    <col min="4614" max="4614" width="11.28515625" customWidth="1"/>
    <col min="4617" max="4617" width="10.28515625" customWidth="1"/>
    <col min="4618" max="4618" width="10.42578125" customWidth="1"/>
    <col min="4619" max="4619" width="10.5703125" customWidth="1"/>
    <col min="4621" max="4621" width="9.85546875" customWidth="1"/>
    <col min="4622" max="4622" width="11" customWidth="1"/>
    <col min="4865" max="4865" width="12.140625" customWidth="1"/>
    <col min="4869" max="4869" width="9.28515625" customWidth="1"/>
    <col min="4870" max="4870" width="11.28515625" customWidth="1"/>
    <col min="4873" max="4873" width="10.28515625" customWidth="1"/>
    <col min="4874" max="4874" width="10.42578125" customWidth="1"/>
    <col min="4875" max="4875" width="10.5703125" customWidth="1"/>
    <col min="4877" max="4877" width="9.85546875" customWidth="1"/>
    <col min="4878" max="4878" width="11" customWidth="1"/>
    <col min="5121" max="5121" width="12.140625" customWidth="1"/>
    <col min="5125" max="5125" width="9.28515625" customWidth="1"/>
    <col min="5126" max="5126" width="11.28515625" customWidth="1"/>
    <col min="5129" max="5129" width="10.28515625" customWidth="1"/>
    <col min="5130" max="5130" width="10.42578125" customWidth="1"/>
    <col min="5131" max="5131" width="10.5703125" customWidth="1"/>
    <col min="5133" max="5133" width="9.85546875" customWidth="1"/>
    <col min="5134" max="5134" width="11" customWidth="1"/>
    <col min="5377" max="5377" width="12.140625" customWidth="1"/>
    <col min="5381" max="5381" width="9.28515625" customWidth="1"/>
    <col min="5382" max="5382" width="11.28515625" customWidth="1"/>
    <col min="5385" max="5385" width="10.28515625" customWidth="1"/>
    <col min="5386" max="5386" width="10.42578125" customWidth="1"/>
    <col min="5387" max="5387" width="10.5703125" customWidth="1"/>
    <col min="5389" max="5389" width="9.85546875" customWidth="1"/>
    <col min="5390" max="5390" width="11" customWidth="1"/>
    <col min="5633" max="5633" width="12.140625" customWidth="1"/>
    <col min="5637" max="5637" width="9.28515625" customWidth="1"/>
    <col min="5638" max="5638" width="11.28515625" customWidth="1"/>
    <col min="5641" max="5641" width="10.28515625" customWidth="1"/>
    <col min="5642" max="5642" width="10.42578125" customWidth="1"/>
    <col min="5643" max="5643" width="10.5703125" customWidth="1"/>
    <col min="5645" max="5645" width="9.85546875" customWidth="1"/>
    <col min="5646" max="5646" width="11" customWidth="1"/>
    <col min="5889" max="5889" width="12.140625" customWidth="1"/>
    <col min="5893" max="5893" width="9.28515625" customWidth="1"/>
    <col min="5894" max="5894" width="11.28515625" customWidth="1"/>
    <col min="5897" max="5897" width="10.28515625" customWidth="1"/>
    <col min="5898" max="5898" width="10.42578125" customWidth="1"/>
    <col min="5899" max="5899" width="10.5703125" customWidth="1"/>
    <col min="5901" max="5901" width="9.85546875" customWidth="1"/>
    <col min="5902" max="5902" width="11" customWidth="1"/>
    <col min="6145" max="6145" width="12.140625" customWidth="1"/>
    <col min="6149" max="6149" width="9.28515625" customWidth="1"/>
    <col min="6150" max="6150" width="11.28515625" customWidth="1"/>
    <col min="6153" max="6153" width="10.28515625" customWidth="1"/>
    <col min="6154" max="6154" width="10.42578125" customWidth="1"/>
    <col min="6155" max="6155" width="10.5703125" customWidth="1"/>
    <col min="6157" max="6157" width="9.85546875" customWidth="1"/>
    <col min="6158" max="6158" width="11" customWidth="1"/>
    <col min="6401" max="6401" width="12.140625" customWidth="1"/>
    <col min="6405" max="6405" width="9.28515625" customWidth="1"/>
    <col min="6406" max="6406" width="11.28515625" customWidth="1"/>
    <col min="6409" max="6409" width="10.28515625" customWidth="1"/>
    <col min="6410" max="6410" width="10.42578125" customWidth="1"/>
    <col min="6411" max="6411" width="10.5703125" customWidth="1"/>
    <col min="6413" max="6413" width="9.85546875" customWidth="1"/>
    <col min="6414" max="6414" width="11" customWidth="1"/>
    <col min="6657" max="6657" width="12.140625" customWidth="1"/>
    <col min="6661" max="6661" width="9.28515625" customWidth="1"/>
    <col min="6662" max="6662" width="11.28515625" customWidth="1"/>
    <col min="6665" max="6665" width="10.28515625" customWidth="1"/>
    <col min="6666" max="6666" width="10.42578125" customWidth="1"/>
    <col min="6667" max="6667" width="10.5703125" customWidth="1"/>
    <col min="6669" max="6669" width="9.85546875" customWidth="1"/>
    <col min="6670" max="6670" width="11" customWidth="1"/>
    <col min="6913" max="6913" width="12.140625" customWidth="1"/>
    <col min="6917" max="6917" width="9.28515625" customWidth="1"/>
    <col min="6918" max="6918" width="11.28515625" customWidth="1"/>
    <col min="6921" max="6921" width="10.28515625" customWidth="1"/>
    <col min="6922" max="6922" width="10.42578125" customWidth="1"/>
    <col min="6923" max="6923" width="10.5703125" customWidth="1"/>
    <col min="6925" max="6925" width="9.85546875" customWidth="1"/>
    <col min="6926" max="6926" width="11" customWidth="1"/>
    <col min="7169" max="7169" width="12.140625" customWidth="1"/>
    <col min="7173" max="7173" width="9.28515625" customWidth="1"/>
    <col min="7174" max="7174" width="11.28515625" customWidth="1"/>
    <col min="7177" max="7177" width="10.28515625" customWidth="1"/>
    <col min="7178" max="7178" width="10.42578125" customWidth="1"/>
    <col min="7179" max="7179" width="10.5703125" customWidth="1"/>
    <col min="7181" max="7181" width="9.85546875" customWidth="1"/>
    <col min="7182" max="7182" width="11" customWidth="1"/>
    <col min="7425" max="7425" width="12.140625" customWidth="1"/>
    <col min="7429" max="7429" width="9.28515625" customWidth="1"/>
    <col min="7430" max="7430" width="11.28515625" customWidth="1"/>
    <col min="7433" max="7433" width="10.28515625" customWidth="1"/>
    <col min="7434" max="7434" width="10.42578125" customWidth="1"/>
    <col min="7435" max="7435" width="10.5703125" customWidth="1"/>
    <col min="7437" max="7437" width="9.85546875" customWidth="1"/>
    <col min="7438" max="7438" width="11" customWidth="1"/>
    <col min="7681" max="7681" width="12.140625" customWidth="1"/>
    <col min="7685" max="7685" width="9.28515625" customWidth="1"/>
    <col min="7686" max="7686" width="11.28515625" customWidth="1"/>
    <col min="7689" max="7689" width="10.28515625" customWidth="1"/>
    <col min="7690" max="7690" width="10.42578125" customWidth="1"/>
    <col min="7691" max="7691" width="10.5703125" customWidth="1"/>
    <col min="7693" max="7693" width="9.85546875" customWidth="1"/>
    <col min="7694" max="7694" width="11" customWidth="1"/>
    <col min="7937" max="7937" width="12.140625" customWidth="1"/>
    <col min="7941" max="7941" width="9.28515625" customWidth="1"/>
    <col min="7942" max="7942" width="11.28515625" customWidth="1"/>
    <col min="7945" max="7945" width="10.28515625" customWidth="1"/>
    <col min="7946" max="7946" width="10.42578125" customWidth="1"/>
    <col min="7947" max="7947" width="10.5703125" customWidth="1"/>
    <col min="7949" max="7949" width="9.85546875" customWidth="1"/>
    <col min="7950" max="7950" width="11" customWidth="1"/>
    <col min="8193" max="8193" width="12.140625" customWidth="1"/>
    <col min="8197" max="8197" width="9.28515625" customWidth="1"/>
    <col min="8198" max="8198" width="11.28515625" customWidth="1"/>
    <col min="8201" max="8201" width="10.28515625" customWidth="1"/>
    <col min="8202" max="8202" width="10.42578125" customWidth="1"/>
    <col min="8203" max="8203" width="10.5703125" customWidth="1"/>
    <col min="8205" max="8205" width="9.85546875" customWidth="1"/>
    <col min="8206" max="8206" width="11" customWidth="1"/>
    <col min="8449" max="8449" width="12.140625" customWidth="1"/>
    <col min="8453" max="8453" width="9.28515625" customWidth="1"/>
    <col min="8454" max="8454" width="11.28515625" customWidth="1"/>
    <col min="8457" max="8457" width="10.28515625" customWidth="1"/>
    <col min="8458" max="8458" width="10.42578125" customWidth="1"/>
    <col min="8459" max="8459" width="10.5703125" customWidth="1"/>
    <col min="8461" max="8461" width="9.85546875" customWidth="1"/>
    <col min="8462" max="8462" width="11" customWidth="1"/>
    <col min="8705" max="8705" width="12.140625" customWidth="1"/>
    <col min="8709" max="8709" width="9.28515625" customWidth="1"/>
    <col min="8710" max="8710" width="11.28515625" customWidth="1"/>
    <col min="8713" max="8713" width="10.28515625" customWidth="1"/>
    <col min="8714" max="8714" width="10.42578125" customWidth="1"/>
    <col min="8715" max="8715" width="10.5703125" customWidth="1"/>
    <col min="8717" max="8717" width="9.85546875" customWidth="1"/>
    <col min="8718" max="8718" width="11" customWidth="1"/>
    <col min="8961" max="8961" width="12.140625" customWidth="1"/>
    <col min="8965" max="8965" width="9.28515625" customWidth="1"/>
    <col min="8966" max="8966" width="11.28515625" customWidth="1"/>
    <col min="8969" max="8969" width="10.28515625" customWidth="1"/>
    <col min="8970" max="8970" width="10.42578125" customWidth="1"/>
    <col min="8971" max="8971" width="10.5703125" customWidth="1"/>
    <col min="8973" max="8973" width="9.85546875" customWidth="1"/>
    <col min="8974" max="8974" width="11" customWidth="1"/>
    <col min="9217" max="9217" width="12.140625" customWidth="1"/>
    <col min="9221" max="9221" width="9.28515625" customWidth="1"/>
    <col min="9222" max="9222" width="11.28515625" customWidth="1"/>
    <col min="9225" max="9225" width="10.28515625" customWidth="1"/>
    <col min="9226" max="9226" width="10.42578125" customWidth="1"/>
    <col min="9227" max="9227" width="10.5703125" customWidth="1"/>
    <col min="9229" max="9229" width="9.85546875" customWidth="1"/>
    <col min="9230" max="9230" width="11" customWidth="1"/>
    <col min="9473" max="9473" width="12.140625" customWidth="1"/>
    <col min="9477" max="9477" width="9.28515625" customWidth="1"/>
    <col min="9478" max="9478" width="11.28515625" customWidth="1"/>
    <col min="9481" max="9481" width="10.28515625" customWidth="1"/>
    <col min="9482" max="9482" width="10.42578125" customWidth="1"/>
    <col min="9483" max="9483" width="10.5703125" customWidth="1"/>
    <col min="9485" max="9485" width="9.85546875" customWidth="1"/>
    <col min="9486" max="9486" width="11" customWidth="1"/>
    <col min="9729" max="9729" width="12.140625" customWidth="1"/>
    <col min="9733" max="9733" width="9.28515625" customWidth="1"/>
    <col min="9734" max="9734" width="11.28515625" customWidth="1"/>
    <col min="9737" max="9737" width="10.28515625" customWidth="1"/>
    <col min="9738" max="9738" width="10.42578125" customWidth="1"/>
    <col min="9739" max="9739" width="10.5703125" customWidth="1"/>
    <col min="9741" max="9741" width="9.85546875" customWidth="1"/>
    <col min="9742" max="9742" width="11" customWidth="1"/>
    <col min="9985" max="9985" width="12.140625" customWidth="1"/>
    <col min="9989" max="9989" width="9.28515625" customWidth="1"/>
    <col min="9990" max="9990" width="11.28515625" customWidth="1"/>
    <col min="9993" max="9993" width="10.28515625" customWidth="1"/>
    <col min="9994" max="9994" width="10.42578125" customWidth="1"/>
    <col min="9995" max="9995" width="10.5703125" customWidth="1"/>
    <col min="9997" max="9997" width="9.85546875" customWidth="1"/>
    <col min="9998" max="9998" width="11" customWidth="1"/>
    <col min="10241" max="10241" width="12.140625" customWidth="1"/>
    <col min="10245" max="10245" width="9.28515625" customWidth="1"/>
    <col min="10246" max="10246" width="11.28515625" customWidth="1"/>
    <col min="10249" max="10249" width="10.28515625" customWidth="1"/>
    <col min="10250" max="10250" width="10.42578125" customWidth="1"/>
    <col min="10251" max="10251" width="10.5703125" customWidth="1"/>
    <col min="10253" max="10253" width="9.85546875" customWidth="1"/>
    <col min="10254" max="10254" width="11" customWidth="1"/>
    <col min="10497" max="10497" width="12.140625" customWidth="1"/>
    <col min="10501" max="10501" width="9.28515625" customWidth="1"/>
    <col min="10502" max="10502" width="11.28515625" customWidth="1"/>
    <col min="10505" max="10505" width="10.28515625" customWidth="1"/>
    <col min="10506" max="10506" width="10.42578125" customWidth="1"/>
    <col min="10507" max="10507" width="10.5703125" customWidth="1"/>
    <col min="10509" max="10509" width="9.85546875" customWidth="1"/>
    <col min="10510" max="10510" width="11" customWidth="1"/>
    <col min="10753" max="10753" width="12.140625" customWidth="1"/>
    <col min="10757" max="10757" width="9.28515625" customWidth="1"/>
    <col min="10758" max="10758" width="11.28515625" customWidth="1"/>
    <col min="10761" max="10761" width="10.28515625" customWidth="1"/>
    <col min="10762" max="10762" width="10.42578125" customWidth="1"/>
    <col min="10763" max="10763" width="10.5703125" customWidth="1"/>
    <col min="10765" max="10765" width="9.85546875" customWidth="1"/>
    <col min="10766" max="10766" width="11" customWidth="1"/>
    <col min="11009" max="11009" width="12.140625" customWidth="1"/>
    <col min="11013" max="11013" width="9.28515625" customWidth="1"/>
    <col min="11014" max="11014" width="11.28515625" customWidth="1"/>
    <col min="11017" max="11017" width="10.28515625" customWidth="1"/>
    <col min="11018" max="11018" width="10.42578125" customWidth="1"/>
    <col min="11019" max="11019" width="10.5703125" customWidth="1"/>
    <col min="11021" max="11021" width="9.85546875" customWidth="1"/>
    <col min="11022" max="11022" width="11" customWidth="1"/>
    <col min="11265" max="11265" width="12.140625" customWidth="1"/>
    <col min="11269" max="11269" width="9.28515625" customWidth="1"/>
    <col min="11270" max="11270" width="11.28515625" customWidth="1"/>
    <col min="11273" max="11273" width="10.28515625" customWidth="1"/>
    <col min="11274" max="11274" width="10.42578125" customWidth="1"/>
    <col min="11275" max="11275" width="10.5703125" customWidth="1"/>
    <col min="11277" max="11277" width="9.85546875" customWidth="1"/>
    <col min="11278" max="11278" width="11" customWidth="1"/>
    <col min="11521" max="11521" width="12.140625" customWidth="1"/>
    <col min="11525" max="11525" width="9.28515625" customWidth="1"/>
    <col min="11526" max="11526" width="11.28515625" customWidth="1"/>
    <col min="11529" max="11529" width="10.28515625" customWidth="1"/>
    <col min="11530" max="11530" width="10.42578125" customWidth="1"/>
    <col min="11531" max="11531" width="10.5703125" customWidth="1"/>
    <col min="11533" max="11533" width="9.85546875" customWidth="1"/>
    <col min="11534" max="11534" width="11" customWidth="1"/>
    <col min="11777" max="11777" width="12.140625" customWidth="1"/>
    <col min="11781" max="11781" width="9.28515625" customWidth="1"/>
    <col min="11782" max="11782" width="11.28515625" customWidth="1"/>
    <col min="11785" max="11785" width="10.28515625" customWidth="1"/>
    <col min="11786" max="11786" width="10.42578125" customWidth="1"/>
    <col min="11787" max="11787" width="10.5703125" customWidth="1"/>
    <col min="11789" max="11789" width="9.85546875" customWidth="1"/>
    <col min="11790" max="11790" width="11" customWidth="1"/>
    <col min="12033" max="12033" width="12.140625" customWidth="1"/>
    <col min="12037" max="12037" width="9.28515625" customWidth="1"/>
    <col min="12038" max="12038" width="11.28515625" customWidth="1"/>
    <col min="12041" max="12041" width="10.28515625" customWidth="1"/>
    <col min="12042" max="12042" width="10.42578125" customWidth="1"/>
    <col min="12043" max="12043" width="10.5703125" customWidth="1"/>
    <col min="12045" max="12045" width="9.85546875" customWidth="1"/>
    <col min="12046" max="12046" width="11" customWidth="1"/>
    <col min="12289" max="12289" width="12.140625" customWidth="1"/>
    <col min="12293" max="12293" width="9.28515625" customWidth="1"/>
    <col min="12294" max="12294" width="11.28515625" customWidth="1"/>
    <col min="12297" max="12297" width="10.28515625" customWidth="1"/>
    <col min="12298" max="12298" width="10.42578125" customWidth="1"/>
    <col min="12299" max="12299" width="10.5703125" customWidth="1"/>
    <col min="12301" max="12301" width="9.85546875" customWidth="1"/>
    <col min="12302" max="12302" width="11" customWidth="1"/>
    <col min="12545" max="12545" width="12.140625" customWidth="1"/>
    <col min="12549" max="12549" width="9.28515625" customWidth="1"/>
    <col min="12550" max="12550" width="11.28515625" customWidth="1"/>
    <col min="12553" max="12553" width="10.28515625" customWidth="1"/>
    <col min="12554" max="12554" width="10.42578125" customWidth="1"/>
    <col min="12555" max="12555" width="10.5703125" customWidth="1"/>
    <col min="12557" max="12557" width="9.85546875" customWidth="1"/>
    <col min="12558" max="12558" width="11" customWidth="1"/>
    <col min="12801" max="12801" width="12.140625" customWidth="1"/>
    <col min="12805" max="12805" width="9.28515625" customWidth="1"/>
    <col min="12806" max="12806" width="11.28515625" customWidth="1"/>
    <col min="12809" max="12809" width="10.28515625" customWidth="1"/>
    <col min="12810" max="12810" width="10.42578125" customWidth="1"/>
    <col min="12811" max="12811" width="10.5703125" customWidth="1"/>
    <col min="12813" max="12813" width="9.85546875" customWidth="1"/>
    <col min="12814" max="12814" width="11" customWidth="1"/>
    <col min="13057" max="13057" width="12.140625" customWidth="1"/>
    <col min="13061" max="13061" width="9.28515625" customWidth="1"/>
    <col min="13062" max="13062" width="11.28515625" customWidth="1"/>
    <col min="13065" max="13065" width="10.28515625" customWidth="1"/>
    <col min="13066" max="13066" width="10.42578125" customWidth="1"/>
    <col min="13067" max="13067" width="10.5703125" customWidth="1"/>
    <col min="13069" max="13069" width="9.85546875" customWidth="1"/>
    <col min="13070" max="13070" width="11" customWidth="1"/>
    <col min="13313" max="13313" width="12.140625" customWidth="1"/>
    <col min="13317" max="13317" width="9.28515625" customWidth="1"/>
    <col min="13318" max="13318" width="11.28515625" customWidth="1"/>
    <col min="13321" max="13321" width="10.28515625" customWidth="1"/>
    <col min="13322" max="13322" width="10.42578125" customWidth="1"/>
    <col min="13323" max="13323" width="10.5703125" customWidth="1"/>
    <col min="13325" max="13325" width="9.85546875" customWidth="1"/>
    <col min="13326" max="13326" width="11" customWidth="1"/>
    <col min="13569" max="13569" width="12.140625" customWidth="1"/>
    <col min="13573" max="13573" width="9.28515625" customWidth="1"/>
    <col min="13574" max="13574" width="11.28515625" customWidth="1"/>
    <col min="13577" max="13577" width="10.28515625" customWidth="1"/>
    <col min="13578" max="13578" width="10.42578125" customWidth="1"/>
    <col min="13579" max="13579" width="10.5703125" customWidth="1"/>
    <col min="13581" max="13581" width="9.85546875" customWidth="1"/>
    <col min="13582" max="13582" width="11" customWidth="1"/>
    <col min="13825" max="13825" width="12.140625" customWidth="1"/>
    <col min="13829" max="13829" width="9.28515625" customWidth="1"/>
    <col min="13830" max="13830" width="11.28515625" customWidth="1"/>
    <col min="13833" max="13833" width="10.28515625" customWidth="1"/>
    <col min="13834" max="13834" width="10.42578125" customWidth="1"/>
    <col min="13835" max="13835" width="10.5703125" customWidth="1"/>
    <col min="13837" max="13837" width="9.85546875" customWidth="1"/>
    <col min="13838" max="13838" width="11" customWidth="1"/>
    <col min="14081" max="14081" width="12.140625" customWidth="1"/>
    <col min="14085" max="14085" width="9.28515625" customWidth="1"/>
    <col min="14086" max="14086" width="11.28515625" customWidth="1"/>
    <col min="14089" max="14089" width="10.28515625" customWidth="1"/>
    <col min="14090" max="14090" width="10.42578125" customWidth="1"/>
    <col min="14091" max="14091" width="10.5703125" customWidth="1"/>
    <col min="14093" max="14093" width="9.85546875" customWidth="1"/>
    <col min="14094" max="14094" width="11" customWidth="1"/>
    <col min="14337" max="14337" width="12.140625" customWidth="1"/>
    <col min="14341" max="14341" width="9.28515625" customWidth="1"/>
    <col min="14342" max="14342" width="11.28515625" customWidth="1"/>
    <col min="14345" max="14345" width="10.28515625" customWidth="1"/>
    <col min="14346" max="14346" width="10.42578125" customWidth="1"/>
    <col min="14347" max="14347" width="10.5703125" customWidth="1"/>
    <col min="14349" max="14349" width="9.85546875" customWidth="1"/>
    <col min="14350" max="14350" width="11" customWidth="1"/>
    <col min="14593" max="14593" width="12.140625" customWidth="1"/>
    <col min="14597" max="14597" width="9.28515625" customWidth="1"/>
    <col min="14598" max="14598" width="11.28515625" customWidth="1"/>
    <col min="14601" max="14601" width="10.28515625" customWidth="1"/>
    <col min="14602" max="14602" width="10.42578125" customWidth="1"/>
    <col min="14603" max="14603" width="10.5703125" customWidth="1"/>
    <col min="14605" max="14605" width="9.85546875" customWidth="1"/>
    <col min="14606" max="14606" width="11" customWidth="1"/>
    <col min="14849" max="14849" width="12.140625" customWidth="1"/>
    <col min="14853" max="14853" width="9.28515625" customWidth="1"/>
    <col min="14854" max="14854" width="11.28515625" customWidth="1"/>
    <col min="14857" max="14857" width="10.28515625" customWidth="1"/>
    <col min="14858" max="14858" width="10.42578125" customWidth="1"/>
    <col min="14859" max="14859" width="10.5703125" customWidth="1"/>
    <col min="14861" max="14861" width="9.85546875" customWidth="1"/>
    <col min="14862" max="14862" width="11" customWidth="1"/>
    <col min="15105" max="15105" width="12.140625" customWidth="1"/>
    <col min="15109" max="15109" width="9.28515625" customWidth="1"/>
    <col min="15110" max="15110" width="11.28515625" customWidth="1"/>
    <col min="15113" max="15113" width="10.28515625" customWidth="1"/>
    <col min="15114" max="15114" width="10.42578125" customWidth="1"/>
    <col min="15115" max="15115" width="10.5703125" customWidth="1"/>
    <col min="15117" max="15117" width="9.85546875" customWidth="1"/>
    <col min="15118" max="15118" width="11" customWidth="1"/>
    <col min="15361" max="15361" width="12.140625" customWidth="1"/>
    <col min="15365" max="15365" width="9.28515625" customWidth="1"/>
    <col min="15366" max="15366" width="11.28515625" customWidth="1"/>
    <col min="15369" max="15369" width="10.28515625" customWidth="1"/>
    <col min="15370" max="15370" width="10.42578125" customWidth="1"/>
    <col min="15371" max="15371" width="10.5703125" customWidth="1"/>
    <col min="15373" max="15373" width="9.85546875" customWidth="1"/>
    <col min="15374" max="15374" width="11" customWidth="1"/>
    <col min="15617" max="15617" width="12.140625" customWidth="1"/>
    <col min="15621" max="15621" width="9.28515625" customWidth="1"/>
    <col min="15622" max="15622" width="11.28515625" customWidth="1"/>
    <col min="15625" max="15625" width="10.28515625" customWidth="1"/>
    <col min="15626" max="15626" width="10.42578125" customWidth="1"/>
    <col min="15627" max="15627" width="10.5703125" customWidth="1"/>
    <col min="15629" max="15629" width="9.85546875" customWidth="1"/>
    <col min="15630" max="15630" width="11" customWidth="1"/>
    <col min="15873" max="15873" width="12.140625" customWidth="1"/>
    <col min="15877" max="15877" width="9.28515625" customWidth="1"/>
    <col min="15878" max="15878" width="11.28515625" customWidth="1"/>
    <col min="15881" max="15881" width="10.28515625" customWidth="1"/>
    <col min="15882" max="15882" width="10.42578125" customWidth="1"/>
    <col min="15883" max="15883" width="10.5703125" customWidth="1"/>
    <col min="15885" max="15885" width="9.85546875" customWidth="1"/>
    <col min="15886" max="15886" width="11" customWidth="1"/>
    <col min="16129" max="16129" width="12.140625" customWidth="1"/>
    <col min="16133" max="16133" width="9.28515625" customWidth="1"/>
    <col min="16134" max="16134" width="11.28515625" customWidth="1"/>
    <col min="16137" max="16137" width="10.28515625" customWidth="1"/>
    <col min="16138" max="16138" width="10.42578125" customWidth="1"/>
    <col min="16139" max="16139" width="10.5703125" customWidth="1"/>
    <col min="16141" max="16141" width="9.85546875" customWidth="1"/>
    <col min="16142" max="16142" width="11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3" t="s">
        <v>1</v>
      </c>
      <c r="B8" s="4" t="s">
        <v>116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7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9"/>
      <c r="B10" s="10"/>
      <c r="C10" s="11" t="s">
        <v>2</v>
      </c>
      <c r="D10" s="12" t="s">
        <v>2</v>
      </c>
      <c r="E10" s="12" t="s">
        <v>3</v>
      </c>
      <c r="F10" s="10"/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2</v>
      </c>
      <c r="M10" s="12" t="s">
        <v>6</v>
      </c>
      <c r="N10" s="12" t="s">
        <v>6</v>
      </c>
    </row>
    <row r="11" spans="1:14" x14ac:dyDescent="0.25">
      <c r="A11" s="13" t="s">
        <v>7</v>
      </c>
      <c r="B11" s="14" t="s">
        <v>2</v>
      </c>
      <c r="C11" s="15" t="s">
        <v>8</v>
      </c>
      <c r="D11" s="14" t="s">
        <v>9</v>
      </c>
      <c r="E11" s="14" t="s">
        <v>9</v>
      </c>
      <c r="F11" s="14" t="s">
        <v>2</v>
      </c>
      <c r="G11" s="14" t="s">
        <v>10</v>
      </c>
      <c r="H11" s="14" t="s">
        <v>10</v>
      </c>
      <c r="I11" s="14" t="s">
        <v>11</v>
      </c>
      <c r="J11" s="14" t="s">
        <v>11</v>
      </c>
      <c r="K11" s="14" t="s">
        <v>12</v>
      </c>
      <c r="L11" s="14" t="s">
        <v>13</v>
      </c>
      <c r="M11" s="14" t="s">
        <v>14</v>
      </c>
      <c r="N11" s="14" t="s">
        <v>12</v>
      </c>
    </row>
    <row r="12" spans="1:14" ht="15.75" thickBot="1" x14ac:dyDescent="0.3">
      <c r="A12" s="16"/>
      <c r="B12" s="17" t="s">
        <v>15</v>
      </c>
      <c r="C12" s="18" t="s">
        <v>9</v>
      </c>
      <c r="D12" s="17" t="s">
        <v>16</v>
      </c>
      <c r="E12" s="17" t="s">
        <v>16</v>
      </c>
      <c r="F12" s="17" t="s">
        <v>10</v>
      </c>
      <c r="G12" s="17" t="s">
        <v>16</v>
      </c>
      <c r="H12" s="17" t="s">
        <v>16</v>
      </c>
      <c r="I12" s="17" t="s">
        <v>17</v>
      </c>
      <c r="J12" s="17" t="s">
        <v>17</v>
      </c>
      <c r="K12" s="17" t="s">
        <v>9</v>
      </c>
      <c r="L12" s="17" t="s">
        <v>18</v>
      </c>
      <c r="M12" s="17" t="s">
        <v>19</v>
      </c>
      <c r="N12" s="17" t="s">
        <v>9</v>
      </c>
    </row>
    <row r="13" spans="1:14" ht="15.75" thickBot="1" x14ac:dyDescent="0.3"/>
    <row r="14" spans="1:14" ht="15.75" thickBot="1" x14ac:dyDescent="0.3">
      <c r="A14" s="19" t="s">
        <v>20</v>
      </c>
      <c r="B14" s="20">
        <v>4</v>
      </c>
      <c r="C14" s="21">
        <v>31</v>
      </c>
      <c r="D14" s="21">
        <v>31</v>
      </c>
      <c r="E14" s="22">
        <f t="shared" ref="E14:E24" si="0">D14/C14</f>
        <v>1</v>
      </c>
      <c r="F14" s="23">
        <v>243</v>
      </c>
      <c r="G14" s="23">
        <v>243</v>
      </c>
      <c r="H14" s="24">
        <f t="shared" ref="H14:H24" si="1">G14/F14</f>
        <v>1</v>
      </c>
      <c r="I14" s="23">
        <v>7</v>
      </c>
      <c r="J14" s="24">
        <f t="shared" ref="J14:J24" si="2">I14/C14</f>
        <v>0.22580645161290322</v>
      </c>
      <c r="K14" s="24">
        <f t="shared" ref="K14:K24" si="3">I14/D14</f>
        <v>0.22580645161290322</v>
      </c>
      <c r="L14" s="23">
        <v>3</v>
      </c>
      <c r="M14" s="25">
        <f t="shared" ref="M14:M24" si="4">L14/C14</f>
        <v>9.6774193548387094E-2</v>
      </c>
      <c r="N14" s="26">
        <f t="shared" ref="N14:N23" si="5">L14/D14</f>
        <v>9.6774193548387094E-2</v>
      </c>
    </row>
    <row r="15" spans="1:14" ht="15.75" thickBot="1" x14ac:dyDescent="0.3">
      <c r="A15" s="19" t="s">
        <v>21</v>
      </c>
      <c r="B15" s="27">
        <v>15</v>
      </c>
      <c r="C15" s="28">
        <v>320</v>
      </c>
      <c r="D15" s="28">
        <v>0</v>
      </c>
      <c r="E15" s="29">
        <f t="shared" si="0"/>
        <v>0</v>
      </c>
      <c r="F15" s="30">
        <v>1243</v>
      </c>
      <c r="G15" s="30">
        <v>0</v>
      </c>
      <c r="H15" s="31">
        <f t="shared" si="1"/>
        <v>0</v>
      </c>
      <c r="I15" s="30">
        <v>0</v>
      </c>
      <c r="J15" s="31">
        <f t="shared" si="2"/>
        <v>0</v>
      </c>
      <c r="K15" s="31" t="e">
        <f t="shared" si="3"/>
        <v>#DIV/0!</v>
      </c>
      <c r="L15" s="30">
        <v>0</v>
      </c>
      <c r="M15" s="32">
        <f t="shared" si="4"/>
        <v>0</v>
      </c>
      <c r="N15" s="33" t="e">
        <f t="shared" si="5"/>
        <v>#DIV/0!</v>
      </c>
    </row>
    <row r="16" spans="1:14" ht="15.75" thickBot="1" x14ac:dyDescent="0.3">
      <c r="A16" s="19" t="s">
        <v>22</v>
      </c>
      <c r="B16" s="27">
        <v>4</v>
      </c>
      <c r="C16" s="28">
        <v>184</v>
      </c>
      <c r="D16" s="28">
        <v>0</v>
      </c>
      <c r="E16" s="29">
        <f t="shared" si="0"/>
        <v>0</v>
      </c>
      <c r="F16" s="30">
        <v>479</v>
      </c>
      <c r="G16" s="30">
        <v>0</v>
      </c>
      <c r="H16" s="31">
        <f t="shared" si="1"/>
        <v>0</v>
      </c>
      <c r="I16" s="30">
        <v>0</v>
      </c>
      <c r="J16" s="31">
        <f t="shared" si="2"/>
        <v>0</v>
      </c>
      <c r="K16" s="31" t="e">
        <f t="shared" si="3"/>
        <v>#DIV/0!</v>
      </c>
      <c r="L16" s="30">
        <v>0</v>
      </c>
      <c r="M16" s="32">
        <f t="shared" si="4"/>
        <v>0</v>
      </c>
      <c r="N16" s="33" t="e">
        <f t="shared" si="5"/>
        <v>#DIV/0!</v>
      </c>
    </row>
    <row r="17" spans="1:14" ht="15.75" thickBot="1" x14ac:dyDescent="0.3">
      <c r="A17" s="19" t="s">
        <v>23</v>
      </c>
      <c r="B17" s="27">
        <v>20</v>
      </c>
      <c r="C17" s="28">
        <v>311</v>
      </c>
      <c r="D17" s="28">
        <v>0</v>
      </c>
      <c r="E17" s="29">
        <f t="shared" si="0"/>
        <v>0</v>
      </c>
      <c r="F17" s="30">
        <v>1226</v>
      </c>
      <c r="G17" s="30">
        <v>0</v>
      </c>
      <c r="H17" s="31">
        <f t="shared" si="1"/>
        <v>0</v>
      </c>
      <c r="I17" s="30">
        <v>0</v>
      </c>
      <c r="J17" s="31">
        <f t="shared" si="2"/>
        <v>0</v>
      </c>
      <c r="K17" s="31" t="e">
        <f t="shared" si="3"/>
        <v>#DIV/0!</v>
      </c>
      <c r="L17" s="30">
        <v>0</v>
      </c>
      <c r="M17" s="32">
        <f t="shared" si="4"/>
        <v>0</v>
      </c>
      <c r="N17" s="33" t="e">
        <f t="shared" si="5"/>
        <v>#DIV/0!</v>
      </c>
    </row>
    <row r="18" spans="1:14" ht="15.75" thickBot="1" x14ac:dyDescent="0.3">
      <c r="A18" s="19" t="s">
        <v>24</v>
      </c>
      <c r="B18" s="27">
        <v>22</v>
      </c>
      <c r="C18" s="28">
        <v>348</v>
      </c>
      <c r="D18" s="28">
        <v>158</v>
      </c>
      <c r="E18" s="29">
        <f t="shared" si="0"/>
        <v>0.45402298850574713</v>
      </c>
      <c r="F18" s="30">
        <v>2082</v>
      </c>
      <c r="G18" s="30">
        <v>844</v>
      </c>
      <c r="H18" s="31">
        <f t="shared" si="1"/>
        <v>0.40537944284341981</v>
      </c>
      <c r="I18" s="30">
        <v>13</v>
      </c>
      <c r="J18" s="31">
        <f t="shared" si="2"/>
        <v>3.7356321839080463E-2</v>
      </c>
      <c r="K18" s="31">
        <f t="shared" si="3"/>
        <v>8.2278481012658222E-2</v>
      </c>
      <c r="L18" s="30">
        <v>0</v>
      </c>
      <c r="M18" s="32">
        <f t="shared" si="4"/>
        <v>0</v>
      </c>
      <c r="N18" s="33">
        <f t="shared" si="5"/>
        <v>0</v>
      </c>
    </row>
    <row r="19" spans="1:14" ht="15.75" thickBot="1" x14ac:dyDescent="0.3">
      <c r="A19" s="19" t="s">
        <v>25</v>
      </c>
      <c r="B19" s="34">
        <v>24</v>
      </c>
      <c r="C19" s="28">
        <v>343</v>
      </c>
      <c r="D19" s="28">
        <v>228</v>
      </c>
      <c r="E19" s="29">
        <f t="shared" si="0"/>
        <v>0.66472303206997085</v>
      </c>
      <c r="F19" s="30">
        <v>1990</v>
      </c>
      <c r="G19" s="30">
        <v>1353</v>
      </c>
      <c r="H19" s="31">
        <f t="shared" si="1"/>
        <v>0.67989949748743717</v>
      </c>
      <c r="I19" s="30">
        <v>8</v>
      </c>
      <c r="J19" s="31">
        <f t="shared" si="2"/>
        <v>2.3323615160349854E-2</v>
      </c>
      <c r="K19" s="31">
        <f t="shared" si="3"/>
        <v>3.5087719298245612E-2</v>
      </c>
      <c r="L19" s="30">
        <v>3</v>
      </c>
      <c r="M19" s="32">
        <f t="shared" si="4"/>
        <v>8.7463556851311956E-3</v>
      </c>
      <c r="N19" s="33">
        <f t="shared" si="5"/>
        <v>1.3157894736842105E-2</v>
      </c>
    </row>
    <row r="20" spans="1:14" ht="15.75" thickBot="1" x14ac:dyDescent="0.3">
      <c r="A20" s="19" t="s">
        <v>26</v>
      </c>
      <c r="B20" s="34">
        <v>14</v>
      </c>
      <c r="C20" s="28">
        <v>153</v>
      </c>
      <c r="D20" s="28">
        <v>38</v>
      </c>
      <c r="E20" s="29">
        <f t="shared" si="0"/>
        <v>0.24836601307189543</v>
      </c>
      <c r="F20" s="30">
        <v>184</v>
      </c>
      <c r="G20" s="30">
        <v>131</v>
      </c>
      <c r="H20" s="31">
        <f t="shared" si="1"/>
        <v>0.71195652173913049</v>
      </c>
      <c r="I20" s="30">
        <v>5</v>
      </c>
      <c r="J20" s="31">
        <f t="shared" si="2"/>
        <v>3.2679738562091505E-2</v>
      </c>
      <c r="K20" s="31">
        <f t="shared" si="3"/>
        <v>0.13157894736842105</v>
      </c>
      <c r="L20" s="30">
        <v>2</v>
      </c>
      <c r="M20" s="32">
        <f t="shared" si="4"/>
        <v>1.3071895424836602E-2</v>
      </c>
      <c r="N20" s="33">
        <f t="shared" si="5"/>
        <v>5.2631578947368418E-2</v>
      </c>
    </row>
    <row r="21" spans="1:14" ht="15.75" thickBot="1" x14ac:dyDescent="0.3">
      <c r="A21" s="19" t="s">
        <v>27</v>
      </c>
      <c r="B21" s="34">
        <v>24</v>
      </c>
      <c r="C21" s="28">
        <v>521</v>
      </c>
      <c r="D21" s="28">
        <v>69</v>
      </c>
      <c r="E21" s="29">
        <f t="shared" si="0"/>
        <v>0.1324376199616123</v>
      </c>
      <c r="F21" s="30">
        <v>1748</v>
      </c>
      <c r="G21" s="30">
        <v>353</v>
      </c>
      <c r="H21" s="31">
        <f t="shared" si="1"/>
        <v>0.20194508009153317</v>
      </c>
      <c r="I21" s="30">
        <v>8</v>
      </c>
      <c r="J21" s="31">
        <f t="shared" si="2"/>
        <v>1.5355086372360844E-2</v>
      </c>
      <c r="K21" s="31">
        <f t="shared" si="3"/>
        <v>0.11594202898550725</v>
      </c>
      <c r="L21" s="30">
        <v>1</v>
      </c>
      <c r="M21" s="32">
        <f t="shared" si="4"/>
        <v>1.9193857965451055E-3</v>
      </c>
      <c r="N21" s="33">
        <f t="shared" si="5"/>
        <v>1.4492753623188406E-2</v>
      </c>
    </row>
    <row r="22" spans="1:14" ht="15.75" thickBot="1" x14ac:dyDescent="0.3">
      <c r="A22" s="19" t="s">
        <v>28</v>
      </c>
      <c r="B22" s="34">
        <v>23</v>
      </c>
      <c r="C22" s="28">
        <v>352</v>
      </c>
      <c r="D22" s="28">
        <v>49</v>
      </c>
      <c r="E22" s="29">
        <f t="shared" si="0"/>
        <v>0.13920454545454544</v>
      </c>
      <c r="F22" s="30">
        <v>1263</v>
      </c>
      <c r="G22" s="30">
        <v>365</v>
      </c>
      <c r="H22" s="31">
        <f t="shared" si="1"/>
        <v>0.28899445764053838</v>
      </c>
      <c r="I22" s="30">
        <v>11</v>
      </c>
      <c r="J22" s="31">
        <f t="shared" si="2"/>
        <v>3.125E-2</v>
      </c>
      <c r="K22" s="31">
        <f t="shared" si="3"/>
        <v>0.22448979591836735</v>
      </c>
      <c r="L22" s="30">
        <v>0</v>
      </c>
      <c r="M22" s="32">
        <f t="shared" si="4"/>
        <v>0</v>
      </c>
      <c r="N22" s="33">
        <f t="shared" si="5"/>
        <v>0</v>
      </c>
    </row>
    <row r="23" spans="1:14" ht="15.75" thickBot="1" x14ac:dyDescent="0.3">
      <c r="A23" s="19" t="s">
        <v>29</v>
      </c>
      <c r="B23" s="35">
        <v>7</v>
      </c>
      <c r="C23" s="28">
        <v>149</v>
      </c>
      <c r="D23" s="28">
        <v>149</v>
      </c>
      <c r="E23" s="29">
        <f t="shared" si="0"/>
        <v>1</v>
      </c>
      <c r="F23" s="30">
        <v>494</v>
      </c>
      <c r="G23" s="30">
        <v>251</v>
      </c>
      <c r="H23" s="31">
        <f t="shared" si="1"/>
        <v>0.5080971659919028</v>
      </c>
      <c r="I23" s="30">
        <v>18</v>
      </c>
      <c r="J23" s="31">
        <f t="shared" si="2"/>
        <v>0.12080536912751678</v>
      </c>
      <c r="K23" s="31">
        <f t="shared" si="3"/>
        <v>0.12080536912751678</v>
      </c>
      <c r="L23" s="30">
        <v>2</v>
      </c>
      <c r="M23" s="32">
        <f t="shared" si="4"/>
        <v>1.3422818791946308E-2</v>
      </c>
      <c r="N23" s="33">
        <f t="shared" si="5"/>
        <v>1.3422818791946308E-2</v>
      </c>
    </row>
    <row r="24" spans="1:14" ht="15.75" thickBot="1" x14ac:dyDescent="0.3">
      <c r="A24" s="19" t="s">
        <v>30</v>
      </c>
      <c r="B24" s="36">
        <v>43</v>
      </c>
      <c r="C24" s="37">
        <v>87</v>
      </c>
      <c r="D24" s="37">
        <v>45</v>
      </c>
      <c r="E24" s="38">
        <f t="shared" si="0"/>
        <v>0.51724137931034486</v>
      </c>
      <c r="F24" s="37">
        <v>3626</v>
      </c>
      <c r="G24" s="37">
        <v>1268</v>
      </c>
      <c r="H24" s="39">
        <f t="shared" si="1"/>
        <v>0.34969663541092111</v>
      </c>
      <c r="I24" s="37">
        <v>11</v>
      </c>
      <c r="J24" s="39">
        <f t="shared" si="2"/>
        <v>0.12643678160919541</v>
      </c>
      <c r="K24" s="39">
        <f t="shared" si="3"/>
        <v>0.24444444444444444</v>
      </c>
      <c r="L24" s="37">
        <v>3</v>
      </c>
      <c r="M24" s="40">
        <f t="shared" si="4"/>
        <v>3.4482758620689655E-2</v>
      </c>
      <c r="N24" s="41">
        <f>L24/D24</f>
        <v>6.6666666666666666E-2</v>
      </c>
    </row>
    <row r="25" spans="1:14" ht="15.75" thickBot="1" x14ac:dyDescent="0.3">
      <c r="B25" s="42"/>
      <c r="C25" s="42"/>
      <c r="D25" s="42"/>
      <c r="E25" s="42"/>
      <c r="F25" s="42"/>
      <c r="G25" s="42"/>
      <c r="I25" s="42"/>
      <c r="L25" s="42"/>
    </row>
    <row r="26" spans="1:14" ht="15.75" thickBot="1" x14ac:dyDescent="0.3">
      <c r="A26" s="19" t="s">
        <v>31</v>
      </c>
      <c r="B26" s="43">
        <f>SUM(B14:B25)</f>
        <v>200</v>
      </c>
      <c r="C26" s="43">
        <f>SUM(C14:C25)</f>
        <v>2799</v>
      </c>
      <c r="D26" s="43">
        <f>SUM(D14:D24)</f>
        <v>767</v>
      </c>
      <c r="E26" s="44">
        <f>D26/C26</f>
        <v>0.27402643801357629</v>
      </c>
      <c r="F26" s="45">
        <f>SUM(F14:F24)</f>
        <v>14578</v>
      </c>
      <c r="G26" s="43">
        <f>SUM(G14:G25)</f>
        <v>4808</v>
      </c>
      <c r="H26" s="46">
        <f>G26/F26</f>
        <v>0.32981204554808613</v>
      </c>
      <c r="I26" s="43">
        <f>SUM(I14:I24)</f>
        <v>81</v>
      </c>
      <c r="J26" s="47">
        <f>I26/C26</f>
        <v>2.8938906752411574E-2</v>
      </c>
      <c r="K26" s="48">
        <f>I26/D26</f>
        <v>0.10560625814863103</v>
      </c>
      <c r="L26" s="43">
        <f>SUM(L14:L24)</f>
        <v>14</v>
      </c>
      <c r="M26" s="49">
        <f>L26/C26</f>
        <v>5.0017863522686676E-3</v>
      </c>
      <c r="N26" s="46">
        <f>L26/D26</f>
        <v>1.8252933507170794E-2</v>
      </c>
    </row>
    <row r="27" spans="1:14" x14ac:dyDescent="0.25">
      <c r="I27" s="1"/>
    </row>
    <row r="28" spans="1:14" x14ac:dyDescent="0.25">
      <c r="I28" s="1"/>
    </row>
  </sheetData>
  <pageMargins left="0.7" right="0.7" top="0.78740157499999996" bottom="0.78740157499999996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activeCell="L28" sqref="L28"/>
    </sheetView>
  </sheetViews>
  <sheetFormatPr defaultRowHeight="15" x14ac:dyDescent="0.25"/>
  <cols>
    <col min="1" max="1" width="10.7109375" customWidth="1"/>
    <col min="257" max="257" width="10.7109375" customWidth="1"/>
    <col min="513" max="513" width="10.7109375" customWidth="1"/>
    <col min="769" max="769" width="10.7109375" customWidth="1"/>
    <col min="1025" max="1025" width="10.7109375" customWidth="1"/>
    <col min="1281" max="1281" width="10.7109375" customWidth="1"/>
    <col min="1537" max="1537" width="10.7109375" customWidth="1"/>
    <col min="1793" max="1793" width="10.7109375" customWidth="1"/>
    <col min="2049" max="2049" width="10.7109375" customWidth="1"/>
    <col min="2305" max="2305" width="10.7109375" customWidth="1"/>
    <col min="2561" max="2561" width="10.7109375" customWidth="1"/>
    <col min="2817" max="2817" width="10.7109375" customWidth="1"/>
    <col min="3073" max="3073" width="10.7109375" customWidth="1"/>
    <col min="3329" max="3329" width="10.7109375" customWidth="1"/>
    <col min="3585" max="3585" width="10.7109375" customWidth="1"/>
    <col min="3841" max="3841" width="10.7109375" customWidth="1"/>
    <col min="4097" max="4097" width="10.7109375" customWidth="1"/>
    <col min="4353" max="4353" width="10.7109375" customWidth="1"/>
    <col min="4609" max="4609" width="10.7109375" customWidth="1"/>
    <col min="4865" max="4865" width="10.7109375" customWidth="1"/>
    <col min="5121" max="5121" width="10.7109375" customWidth="1"/>
    <col min="5377" max="5377" width="10.7109375" customWidth="1"/>
    <col min="5633" max="5633" width="10.7109375" customWidth="1"/>
    <col min="5889" max="5889" width="10.7109375" customWidth="1"/>
    <col min="6145" max="6145" width="10.7109375" customWidth="1"/>
    <col min="6401" max="6401" width="10.7109375" customWidth="1"/>
    <col min="6657" max="6657" width="10.7109375" customWidth="1"/>
    <col min="6913" max="6913" width="10.7109375" customWidth="1"/>
    <col min="7169" max="7169" width="10.7109375" customWidth="1"/>
    <col min="7425" max="7425" width="10.7109375" customWidth="1"/>
    <col min="7681" max="7681" width="10.7109375" customWidth="1"/>
    <col min="7937" max="7937" width="10.7109375" customWidth="1"/>
    <col min="8193" max="8193" width="10.7109375" customWidth="1"/>
    <col min="8449" max="8449" width="10.7109375" customWidth="1"/>
    <col min="8705" max="8705" width="10.7109375" customWidth="1"/>
    <col min="8961" max="8961" width="10.7109375" customWidth="1"/>
    <col min="9217" max="9217" width="10.7109375" customWidth="1"/>
    <col min="9473" max="9473" width="10.7109375" customWidth="1"/>
    <col min="9729" max="9729" width="10.7109375" customWidth="1"/>
    <col min="9985" max="9985" width="10.7109375" customWidth="1"/>
    <col min="10241" max="10241" width="10.7109375" customWidth="1"/>
    <col min="10497" max="10497" width="10.7109375" customWidth="1"/>
    <col min="10753" max="10753" width="10.7109375" customWidth="1"/>
    <col min="11009" max="11009" width="10.7109375" customWidth="1"/>
    <col min="11265" max="11265" width="10.7109375" customWidth="1"/>
    <col min="11521" max="11521" width="10.7109375" customWidth="1"/>
    <col min="11777" max="11777" width="10.7109375" customWidth="1"/>
    <col min="12033" max="12033" width="10.7109375" customWidth="1"/>
    <col min="12289" max="12289" width="10.7109375" customWidth="1"/>
    <col min="12545" max="12545" width="10.7109375" customWidth="1"/>
    <col min="12801" max="12801" width="10.7109375" customWidth="1"/>
    <col min="13057" max="13057" width="10.7109375" customWidth="1"/>
    <col min="13313" max="13313" width="10.7109375" customWidth="1"/>
    <col min="13569" max="13569" width="10.7109375" customWidth="1"/>
    <col min="13825" max="13825" width="10.7109375" customWidth="1"/>
    <col min="14081" max="14081" width="10.7109375" customWidth="1"/>
    <col min="14337" max="14337" width="10.7109375" customWidth="1"/>
    <col min="14593" max="14593" width="10.7109375" customWidth="1"/>
    <col min="14849" max="14849" width="10.7109375" customWidth="1"/>
    <col min="15105" max="15105" width="10.7109375" customWidth="1"/>
    <col min="15361" max="15361" width="10.7109375" customWidth="1"/>
    <col min="15617" max="15617" width="10.7109375" customWidth="1"/>
    <col min="15873" max="15873" width="10.7109375" customWidth="1"/>
    <col min="16129" max="16129" width="10.7109375" customWidth="1"/>
  </cols>
  <sheetData>
    <row r="1" spans="1:14" ht="15.75" thickBot="1" x14ac:dyDescent="0.3"/>
    <row r="2" spans="1:14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x14ac:dyDescent="0.25">
      <c r="A3" s="5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4"/>
    </row>
    <row r="4" spans="1:14" x14ac:dyDescent="0.25">
      <c r="A4" s="5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4"/>
    </row>
    <row r="5" spans="1:14" x14ac:dyDescent="0.25">
      <c r="A5" s="5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4"/>
    </row>
    <row r="6" spans="1:14" ht="15.75" x14ac:dyDescent="0.25">
      <c r="A6" s="55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4"/>
    </row>
    <row r="7" spans="1:14" ht="15.75" thickBot="1" x14ac:dyDescent="0.3">
      <c r="A7" s="5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54"/>
    </row>
    <row r="8" spans="1:14" ht="15.75" thickBot="1" x14ac:dyDescent="0.3">
      <c r="A8" s="3" t="s">
        <v>1</v>
      </c>
      <c r="B8" s="4" t="s">
        <v>117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5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5.75" thickBot="1" x14ac:dyDescent="0.3">
      <c r="A10" s="132" t="s">
        <v>33</v>
      </c>
      <c r="B10" s="133" t="s">
        <v>34</v>
      </c>
      <c r="C10" s="57" t="s">
        <v>35</v>
      </c>
      <c r="D10" s="57"/>
      <c r="E10" s="57"/>
      <c r="F10" s="6"/>
      <c r="G10" s="50" t="s">
        <v>36</v>
      </c>
      <c r="H10" s="51"/>
      <c r="I10" s="51"/>
      <c r="J10" s="51"/>
      <c r="K10" s="50" t="s">
        <v>37</v>
      </c>
      <c r="L10" s="51"/>
      <c r="M10" s="51"/>
      <c r="N10" s="52"/>
    </row>
    <row r="11" spans="1:14" ht="15.75" thickBot="1" x14ac:dyDescent="0.3">
      <c r="A11" s="132"/>
      <c r="B11" s="133"/>
      <c r="C11" s="133" t="s">
        <v>38</v>
      </c>
      <c r="D11" s="133" t="s">
        <v>39</v>
      </c>
      <c r="E11" s="134" t="s">
        <v>40</v>
      </c>
      <c r="F11" s="131" t="s">
        <v>41</v>
      </c>
      <c r="G11" s="58" t="s">
        <v>42</v>
      </c>
      <c r="H11" s="59"/>
      <c r="I11" s="59"/>
      <c r="J11" s="59"/>
      <c r="K11" s="58"/>
      <c r="L11" s="59"/>
      <c r="M11" s="59"/>
      <c r="N11" s="60"/>
    </row>
    <row r="12" spans="1:14" ht="15.75" thickBot="1" x14ac:dyDescent="0.3">
      <c r="A12" s="132"/>
      <c r="B12" s="133"/>
      <c r="C12" s="133"/>
      <c r="D12" s="133"/>
      <c r="E12" s="134"/>
      <c r="F12" s="131"/>
      <c r="G12" s="61" t="s">
        <v>43</v>
      </c>
      <c r="H12" s="61" t="s">
        <v>44</v>
      </c>
      <c r="I12" s="61" t="s">
        <v>45</v>
      </c>
      <c r="J12" s="61" t="s">
        <v>46</v>
      </c>
      <c r="K12" s="61" t="s">
        <v>47</v>
      </c>
      <c r="L12" s="61" t="s">
        <v>48</v>
      </c>
      <c r="M12" s="61" t="s">
        <v>49</v>
      </c>
      <c r="N12" s="61" t="s">
        <v>50</v>
      </c>
    </row>
    <row r="13" spans="1:14" ht="15.75" thickBot="1" x14ac:dyDescent="0.3">
      <c r="A13" s="19" t="s">
        <v>20</v>
      </c>
      <c r="B13" s="62">
        <v>4</v>
      </c>
      <c r="C13" s="63">
        <v>0</v>
      </c>
      <c r="D13" s="63">
        <v>2</v>
      </c>
      <c r="E13" s="63">
        <v>0</v>
      </c>
      <c r="F13" s="63">
        <v>2</v>
      </c>
      <c r="G13" s="63">
        <v>1</v>
      </c>
      <c r="H13" s="63">
        <v>0</v>
      </c>
      <c r="I13" s="63">
        <v>3</v>
      </c>
      <c r="J13" s="63">
        <v>0</v>
      </c>
      <c r="K13" s="63">
        <v>3</v>
      </c>
      <c r="L13" s="63">
        <v>0</v>
      </c>
      <c r="M13" s="63">
        <v>3</v>
      </c>
      <c r="N13" s="64">
        <v>0</v>
      </c>
    </row>
    <row r="14" spans="1:14" ht="15.75" thickBot="1" x14ac:dyDescent="0.3">
      <c r="A14" s="19" t="s">
        <v>21</v>
      </c>
      <c r="B14" s="62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4">
        <v>0</v>
      </c>
    </row>
    <row r="15" spans="1:14" ht="15.75" thickBot="1" x14ac:dyDescent="0.3">
      <c r="A15" s="19" t="s">
        <v>51</v>
      </c>
      <c r="B15" s="62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4">
        <v>0</v>
      </c>
    </row>
    <row r="16" spans="1:14" ht="15.75" thickBot="1" x14ac:dyDescent="0.3">
      <c r="A16" s="19" t="s">
        <v>23</v>
      </c>
      <c r="B16" s="62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4">
        <v>0</v>
      </c>
    </row>
    <row r="17" spans="1:14" ht="15.75" thickBot="1" x14ac:dyDescent="0.3">
      <c r="A17" s="19" t="s">
        <v>52</v>
      </c>
      <c r="B17" s="62">
        <v>13</v>
      </c>
      <c r="C17" s="63">
        <v>1</v>
      </c>
      <c r="D17" s="63">
        <v>0</v>
      </c>
      <c r="E17" s="63">
        <v>11</v>
      </c>
      <c r="F17" s="63">
        <v>1</v>
      </c>
      <c r="G17" s="63">
        <v>0</v>
      </c>
      <c r="H17" s="63">
        <v>8</v>
      </c>
      <c r="I17" s="63">
        <v>4</v>
      </c>
      <c r="J17" s="63">
        <v>1</v>
      </c>
      <c r="K17" s="63">
        <v>0</v>
      </c>
      <c r="L17" s="63">
        <v>0</v>
      </c>
      <c r="M17" s="63">
        <v>0</v>
      </c>
      <c r="N17" s="64">
        <v>3</v>
      </c>
    </row>
    <row r="18" spans="1:14" ht="15.75" thickBot="1" x14ac:dyDescent="0.3">
      <c r="A18" s="19" t="s">
        <v>25</v>
      </c>
      <c r="B18" s="62">
        <v>5</v>
      </c>
      <c r="C18" s="63">
        <v>1</v>
      </c>
      <c r="D18" s="63">
        <v>0</v>
      </c>
      <c r="E18" s="63">
        <v>3</v>
      </c>
      <c r="F18" s="63">
        <v>1</v>
      </c>
      <c r="G18" s="63">
        <v>0</v>
      </c>
      <c r="H18" s="63">
        <v>1</v>
      </c>
      <c r="I18" s="63">
        <v>2</v>
      </c>
      <c r="J18" s="63">
        <v>1</v>
      </c>
      <c r="K18" s="63">
        <v>2</v>
      </c>
      <c r="L18" s="63">
        <v>1</v>
      </c>
      <c r="M18" s="63">
        <v>3</v>
      </c>
      <c r="N18" s="64">
        <v>0</v>
      </c>
    </row>
    <row r="19" spans="1:14" ht="15.75" thickBot="1" x14ac:dyDescent="0.3">
      <c r="A19" s="19" t="s">
        <v>26</v>
      </c>
      <c r="B19" s="62">
        <v>3</v>
      </c>
      <c r="C19" s="63">
        <v>0</v>
      </c>
      <c r="D19" s="63">
        <v>0</v>
      </c>
      <c r="E19" s="63">
        <v>1</v>
      </c>
      <c r="F19" s="63">
        <v>2</v>
      </c>
      <c r="G19" s="63">
        <v>1</v>
      </c>
      <c r="H19" s="63">
        <v>2</v>
      </c>
      <c r="I19" s="63">
        <v>0</v>
      </c>
      <c r="J19" s="63">
        <v>0</v>
      </c>
      <c r="K19" s="63">
        <v>2</v>
      </c>
      <c r="L19" s="63">
        <v>0</v>
      </c>
      <c r="M19" s="63">
        <v>2</v>
      </c>
      <c r="N19" s="64">
        <v>0</v>
      </c>
    </row>
    <row r="20" spans="1:14" ht="15.75" thickBot="1" x14ac:dyDescent="0.3">
      <c r="A20" s="19" t="s">
        <v>27</v>
      </c>
      <c r="B20" s="65">
        <v>7</v>
      </c>
      <c r="C20" s="66">
        <v>1</v>
      </c>
      <c r="D20" s="66">
        <v>0</v>
      </c>
      <c r="E20" s="66">
        <v>4</v>
      </c>
      <c r="F20" s="66">
        <v>3</v>
      </c>
      <c r="G20" s="66">
        <v>3</v>
      </c>
      <c r="H20" s="66">
        <v>2</v>
      </c>
      <c r="I20" s="66">
        <v>1</v>
      </c>
      <c r="J20" s="66">
        <v>1</v>
      </c>
      <c r="K20" s="66">
        <v>1</v>
      </c>
      <c r="L20" s="66">
        <v>0</v>
      </c>
      <c r="M20" s="63">
        <v>1</v>
      </c>
      <c r="N20" s="67">
        <v>1</v>
      </c>
    </row>
    <row r="21" spans="1:14" ht="15.75" thickBot="1" x14ac:dyDescent="0.3">
      <c r="A21" s="19" t="s">
        <v>28</v>
      </c>
      <c r="B21" s="65">
        <v>11</v>
      </c>
      <c r="C21" s="66">
        <v>0</v>
      </c>
      <c r="D21" s="66">
        <v>0</v>
      </c>
      <c r="E21" s="66">
        <v>7</v>
      </c>
      <c r="F21" s="66">
        <v>4</v>
      </c>
      <c r="G21" s="66">
        <v>0</v>
      </c>
      <c r="H21" s="66">
        <v>6</v>
      </c>
      <c r="I21" s="66">
        <v>4</v>
      </c>
      <c r="J21" s="66">
        <v>1</v>
      </c>
      <c r="K21" s="66">
        <v>0</v>
      </c>
      <c r="L21" s="66">
        <v>0</v>
      </c>
      <c r="M21" s="63">
        <v>0</v>
      </c>
      <c r="N21" s="67">
        <v>1</v>
      </c>
    </row>
    <row r="22" spans="1:14" ht="15.75" thickBot="1" x14ac:dyDescent="0.3">
      <c r="A22" s="19" t="s">
        <v>29</v>
      </c>
      <c r="B22" s="62">
        <v>16</v>
      </c>
      <c r="C22" s="63">
        <v>2</v>
      </c>
      <c r="D22" s="63">
        <v>1</v>
      </c>
      <c r="E22" s="63">
        <v>5</v>
      </c>
      <c r="F22" s="63">
        <v>8</v>
      </c>
      <c r="G22" s="63">
        <v>8</v>
      </c>
      <c r="H22" s="63">
        <v>5</v>
      </c>
      <c r="I22" s="63">
        <v>3</v>
      </c>
      <c r="J22" s="63">
        <v>0</v>
      </c>
      <c r="K22" s="63">
        <v>1</v>
      </c>
      <c r="L22" s="63">
        <v>1</v>
      </c>
      <c r="M22" s="63">
        <v>2</v>
      </c>
      <c r="N22" s="64">
        <v>0</v>
      </c>
    </row>
    <row r="23" spans="1:14" ht="15.75" thickBot="1" x14ac:dyDescent="0.3">
      <c r="A23" s="19" t="s">
        <v>30</v>
      </c>
      <c r="B23" s="68">
        <v>11</v>
      </c>
      <c r="C23" s="69">
        <v>0</v>
      </c>
      <c r="D23" s="70">
        <v>0</v>
      </c>
      <c r="E23" s="69">
        <v>2</v>
      </c>
      <c r="F23" s="69">
        <v>7</v>
      </c>
      <c r="G23" s="69">
        <v>1</v>
      </c>
      <c r="H23" s="69">
        <v>2</v>
      </c>
      <c r="I23" s="69">
        <v>6</v>
      </c>
      <c r="J23" s="69">
        <v>0</v>
      </c>
      <c r="K23" s="69">
        <v>2</v>
      </c>
      <c r="L23" s="69">
        <v>1</v>
      </c>
      <c r="M23" s="71">
        <v>3</v>
      </c>
      <c r="N23" s="72">
        <v>0</v>
      </c>
    </row>
    <row r="24" spans="1:14" ht="15.75" thickBot="1" x14ac:dyDescent="0.3">
      <c r="A24" s="73" t="s">
        <v>31</v>
      </c>
      <c r="B24" s="74">
        <f t="shared" ref="B24:N24" si="0">SUM(B13:B23)</f>
        <v>70</v>
      </c>
      <c r="C24" s="75">
        <f t="shared" si="0"/>
        <v>5</v>
      </c>
      <c r="D24" s="75">
        <f t="shared" si="0"/>
        <v>3</v>
      </c>
      <c r="E24" s="75">
        <f t="shared" si="0"/>
        <v>33</v>
      </c>
      <c r="F24" s="75">
        <f t="shared" si="0"/>
        <v>28</v>
      </c>
      <c r="G24" s="75">
        <f t="shared" si="0"/>
        <v>14</v>
      </c>
      <c r="H24" s="75">
        <f t="shared" si="0"/>
        <v>26</v>
      </c>
      <c r="I24" s="75">
        <f t="shared" si="0"/>
        <v>23</v>
      </c>
      <c r="J24" s="75">
        <f t="shared" si="0"/>
        <v>4</v>
      </c>
      <c r="K24" s="75">
        <f t="shared" si="0"/>
        <v>11</v>
      </c>
      <c r="L24" s="75">
        <f t="shared" si="0"/>
        <v>3</v>
      </c>
      <c r="M24" s="75">
        <f t="shared" si="0"/>
        <v>14</v>
      </c>
      <c r="N24" s="61">
        <f t="shared" si="0"/>
        <v>5</v>
      </c>
    </row>
    <row r="25" spans="1:14" ht="15.75" thickBot="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56" t="s">
        <v>53</v>
      </c>
      <c r="B26" s="5"/>
      <c r="C26" s="5"/>
      <c r="D26" s="5"/>
      <c r="E26" s="5"/>
      <c r="F26" s="5"/>
      <c r="G26" s="5"/>
      <c r="H26" s="6"/>
      <c r="I26" s="1"/>
      <c r="J26" s="1"/>
      <c r="K26" s="1"/>
      <c r="L26" s="1"/>
      <c r="M26" s="1"/>
      <c r="N26" s="1"/>
    </row>
    <row r="27" spans="1:14" ht="15.75" thickBot="1" x14ac:dyDescent="0.3">
      <c r="A27" s="76" t="s">
        <v>54</v>
      </c>
      <c r="B27" s="5"/>
      <c r="C27" s="6"/>
      <c r="D27" s="61" t="s">
        <v>42</v>
      </c>
      <c r="E27" s="77" t="s">
        <v>55</v>
      </c>
      <c r="F27" s="5"/>
      <c r="G27" s="6"/>
      <c r="H27" s="78" t="s">
        <v>42</v>
      </c>
      <c r="I27" s="1"/>
      <c r="J27" s="1"/>
      <c r="K27" s="1"/>
      <c r="L27" s="1"/>
      <c r="M27" s="1"/>
      <c r="N27" s="1"/>
    </row>
    <row r="28" spans="1:14" x14ac:dyDescent="0.25">
      <c r="A28" s="79" t="s">
        <v>56</v>
      </c>
      <c r="B28" s="80"/>
      <c r="C28" s="81"/>
      <c r="D28" s="82">
        <v>2</v>
      </c>
      <c r="E28" s="83" t="s">
        <v>57</v>
      </c>
      <c r="F28" s="83"/>
      <c r="G28" s="83" t="s">
        <v>58</v>
      </c>
      <c r="H28" s="82">
        <v>2</v>
      </c>
    </row>
    <row r="29" spans="1:14" x14ac:dyDescent="0.25">
      <c r="A29" s="79" t="s">
        <v>59</v>
      </c>
      <c r="B29" s="84"/>
      <c r="C29" s="85"/>
      <c r="D29" s="86"/>
      <c r="E29" s="84" t="s">
        <v>60</v>
      </c>
      <c r="F29" s="84"/>
      <c r="G29" s="84"/>
      <c r="H29" s="87">
        <v>2</v>
      </c>
    </row>
    <row r="30" spans="1:14" x14ac:dyDescent="0.25">
      <c r="A30" s="79" t="s">
        <v>61</v>
      </c>
      <c r="B30" s="84"/>
      <c r="C30" s="85"/>
      <c r="D30" s="86"/>
      <c r="E30" s="84" t="s">
        <v>62</v>
      </c>
      <c r="F30" s="84"/>
      <c r="G30" s="84"/>
      <c r="H30" s="87">
        <v>1</v>
      </c>
    </row>
    <row r="31" spans="1:14" x14ac:dyDescent="0.25">
      <c r="A31" s="79" t="s">
        <v>63</v>
      </c>
      <c r="B31" s="84"/>
      <c r="C31" s="85"/>
      <c r="D31" s="86"/>
      <c r="E31" s="84"/>
      <c r="F31" s="84"/>
      <c r="G31" s="84"/>
      <c r="H31" s="87"/>
    </row>
    <row r="32" spans="1:14" x14ac:dyDescent="0.25">
      <c r="A32" s="79" t="s">
        <v>64</v>
      </c>
      <c r="B32" s="84"/>
      <c r="C32" s="85"/>
      <c r="D32" s="87"/>
      <c r="E32" s="79"/>
      <c r="F32" s="84"/>
      <c r="G32" s="85"/>
      <c r="H32" s="87"/>
    </row>
    <row r="33" spans="1:8" x14ac:dyDescent="0.25">
      <c r="A33" s="79" t="s">
        <v>120</v>
      </c>
      <c r="B33" s="84"/>
      <c r="C33" s="85"/>
      <c r="D33" s="87"/>
      <c r="E33" s="84"/>
      <c r="F33" s="84"/>
      <c r="G33" s="84"/>
      <c r="H33" s="87"/>
    </row>
    <row r="34" spans="1:8" ht="15.75" thickBot="1" x14ac:dyDescent="0.3">
      <c r="A34" s="128" t="s">
        <v>121</v>
      </c>
      <c r="B34" s="59"/>
      <c r="C34" s="60"/>
      <c r="D34" s="88"/>
      <c r="E34" s="59"/>
      <c r="F34" s="59"/>
      <c r="G34" s="59"/>
      <c r="H34" s="88"/>
    </row>
    <row r="35" spans="1:8" ht="15.75" thickBot="1" x14ac:dyDescent="0.3">
      <c r="A35" s="128"/>
      <c r="B35" s="59"/>
      <c r="C35" s="59"/>
      <c r="D35" s="88"/>
      <c r="E35" s="59"/>
      <c r="F35" s="59"/>
      <c r="G35" s="59"/>
      <c r="H35" s="88"/>
    </row>
    <row r="36" spans="1:8" ht="15.75" thickBot="1" x14ac:dyDescent="0.3">
      <c r="A36" s="77" t="s">
        <v>65</v>
      </c>
      <c r="B36" s="5"/>
      <c r="C36" s="5"/>
      <c r="D36" s="61">
        <v>2</v>
      </c>
      <c r="E36" s="5" t="s">
        <v>65</v>
      </c>
      <c r="F36" s="5"/>
      <c r="G36" s="5"/>
      <c r="H36" s="61">
        <f>SUM(H28:H34)</f>
        <v>5</v>
      </c>
    </row>
  </sheetData>
  <mergeCells count="6">
    <mergeCell ref="F11:F12"/>
    <mergeCell ref="A10:A12"/>
    <mergeCell ref="B10:B12"/>
    <mergeCell ref="C11:C12"/>
    <mergeCell ref="D11:D12"/>
    <mergeCell ref="E11:E12"/>
  </mergeCells>
  <pageMargins left="0.7" right="0.7" top="0.78740157499999996" bottom="0.78740157499999996" header="0.3" footer="0.3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8"/>
  <sheetViews>
    <sheetView tabSelected="1" topLeftCell="A4" workbookViewId="0">
      <selection activeCell="C24" sqref="C24"/>
    </sheetView>
  </sheetViews>
  <sheetFormatPr defaultRowHeight="15" x14ac:dyDescent="0.25"/>
  <cols>
    <col min="1" max="1" width="12.140625" customWidth="1"/>
    <col min="2" max="2" width="6" customWidth="1"/>
    <col min="3" max="3" width="7.5703125" customWidth="1"/>
    <col min="5" max="5" width="10.5703125" customWidth="1"/>
    <col min="6" max="6" width="9.7109375" customWidth="1"/>
    <col min="9" max="9" width="7.7109375" customWidth="1"/>
    <col min="10" max="10" width="10.42578125" customWidth="1"/>
    <col min="11" max="11" width="8.5703125" customWidth="1"/>
    <col min="13" max="13" width="9.85546875" customWidth="1"/>
    <col min="14" max="14" width="11" customWidth="1"/>
    <col min="257" max="257" width="12.140625" customWidth="1"/>
    <col min="261" max="261" width="9.28515625" customWidth="1"/>
    <col min="262" max="262" width="11.28515625" customWidth="1"/>
    <col min="265" max="265" width="10.28515625" customWidth="1"/>
    <col min="266" max="266" width="10.42578125" customWidth="1"/>
    <col min="267" max="267" width="10.5703125" customWidth="1"/>
    <col min="269" max="269" width="9.85546875" customWidth="1"/>
    <col min="270" max="270" width="11" customWidth="1"/>
    <col min="513" max="513" width="12.140625" customWidth="1"/>
    <col min="517" max="517" width="9.28515625" customWidth="1"/>
    <col min="518" max="518" width="11.28515625" customWidth="1"/>
    <col min="521" max="521" width="10.28515625" customWidth="1"/>
    <col min="522" max="522" width="10.42578125" customWidth="1"/>
    <col min="523" max="523" width="10.5703125" customWidth="1"/>
    <col min="525" max="525" width="9.85546875" customWidth="1"/>
    <col min="526" max="526" width="11" customWidth="1"/>
    <col min="769" max="769" width="12.140625" customWidth="1"/>
    <col min="773" max="773" width="9.28515625" customWidth="1"/>
    <col min="774" max="774" width="11.28515625" customWidth="1"/>
    <col min="777" max="777" width="10.28515625" customWidth="1"/>
    <col min="778" max="778" width="10.42578125" customWidth="1"/>
    <col min="779" max="779" width="10.5703125" customWidth="1"/>
    <col min="781" max="781" width="9.85546875" customWidth="1"/>
    <col min="782" max="782" width="11" customWidth="1"/>
    <col min="1025" max="1025" width="12.140625" customWidth="1"/>
    <col min="1029" max="1029" width="9.28515625" customWidth="1"/>
    <col min="1030" max="1030" width="11.28515625" customWidth="1"/>
    <col min="1033" max="1033" width="10.28515625" customWidth="1"/>
    <col min="1034" max="1034" width="10.42578125" customWidth="1"/>
    <col min="1035" max="1035" width="10.5703125" customWidth="1"/>
    <col min="1037" max="1037" width="9.85546875" customWidth="1"/>
    <col min="1038" max="1038" width="11" customWidth="1"/>
    <col min="1281" max="1281" width="12.140625" customWidth="1"/>
    <col min="1285" max="1285" width="9.28515625" customWidth="1"/>
    <col min="1286" max="1286" width="11.28515625" customWidth="1"/>
    <col min="1289" max="1289" width="10.28515625" customWidth="1"/>
    <col min="1290" max="1290" width="10.42578125" customWidth="1"/>
    <col min="1291" max="1291" width="10.5703125" customWidth="1"/>
    <col min="1293" max="1293" width="9.85546875" customWidth="1"/>
    <col min="1294" max="1294" width="11" customWidth="1"/>
    <col min="1537" max="1537" width="12.140625" customWidth="1"/>
    <col min="1541" max="1541" width="9.28515625" customWidth="1"/>
    <col min="1542" max="1542" width="11.28515625" customWidth="1"/>
    <col min="1545" max="1545" width="10.28515625" customWidth="1"/>
    <col min="1546" max="1546" width="10.42578125" customWidth="1"/>
    <col min="1547" max="1547" width="10.5703125" customWidth="1"/>
    <col min="1549" max="1549" width="9.85546875" customWidth="1"/>
    <col min="1550" max="1550" width="11" customWidth="1"/>
    <col min="1793" max="1793" width="12.140625" customWidth="1"/>
    <col min="1797" max="1797" width="9.28515625" customWidth="1"/>
    <col min="1798" max="1798" width="11.28515625" customWidth="1"/>
    <col min="1801" max="1801" width="10.28515625" customWidth="1"/>
    <col min="1802" max="1802" width="10.42578125" customWidth="1"/>
    <col min="1803" max="1803" width="10.5703125" customWidth="1"/>
    <col min="1805" max="1805" width="9.85546875" customWidth="1"/>
    <col min="1806" max="1806" width="11" customWidth="1"/>
    <col min="2049" max="2049" width="12.140625" customWidth="1"/>
    <col min="2053" max="2053" width="9.28515625" customWidth="1"/>
    <col min="2054" max="2054" width="11.28515625" customWidth="1"/>
    <col min="2057" max="2057" width="10.28515625" customWidth="1"/>
    <col min="2058" max="2058" width="10.42578125" customWidth="1"/>
    <col min="2059" max="2059" width="10.5703125" customWidth="1"/>
    <col min="2061" max="2061" width="9.85546875" customWidth="1"/>
    <col min="2062" max="2062" width="11" customWidth="1"/>
    <col min="2305" max="2305" width="12.140625" customWidth="1"/>
    <col min="2309" max="2309" width="9.28515625" customWidth="1"/>
    <col min="2310" max="2310" width="11.28515625" customWidth="1"/>
    <col min="2313" max="2313" width="10.28515625" customWidth="1"/>
    <col min="2314" max="2314" width="10.42578125" customWidth="1"/>
    <col min="2315" max="2315" width="10.5703125" customWidth="1"/>
    <col min="2317" max="2317" width="9.85546875" customWidth="1"/>
    <col min="2318" max="2318" width="11" customWidth="1"/>
    <col min="2561" max="2561" width="12.140625" customWidth="1"/>
    <col min="2565" max="2565" width="9.28515625" customWidth="1"/>
    <col min="2566" max="2566" width="11.28515625" customWidth="1"/>
    <col min="2569" max="2569" width="10.28515625" customWidth="1"/>
    <col min="2570" max="2570" width="10.42578125" customWidth="1"/>
    <col min="2571" max="2571" width="10.5703125" customWidth="1"/>
    <col min="2573" max="2573" width="9.85546875" customWidth="1"/>
    <col min="2574" max="2574" width="11" customWidth="1"/>
    <col min="2817" max="2817" width="12.140625" customWidth="1"/>
    <col min="2821" max="2821" width="9.28515625" customWidth="1"/>
    <col min="2822" max="2822" width="11.28515625" customWidth="1"/>
    <col min="2825" max="2825" width="10.28515625" customWidth="1"/>
    <col min="2826" max="2826" width="10.42578125" customWidth="1"/>
    <col min="2827" max="2827" width="10.5703125" customWidth="1"/>
    <col min="2829" max="2829" width="9.85546875" customWidth="1"/>
    <col min="2830" max="2830" width="11" customWidth="1"/>
    <col min="3073" max="3073" width="12.140625" customWidth="1"/>
    <col min="3077" max="3077" width="9.28515625" customWidth="1"/>
    <col min="3078" max="3078" width="11.28515625" customWidth="1"/>
    <col min="3081" max="3081" width="10.28515625" customWidth="1"/>
    <col min="3082" max="3082" width="10.42578125" customWidth="1"/>
    <col min="3083" max="3083" width="10.5703125" customWidth="1"/>
    <col min="3085" max="3085" width="9.85546875" customWidth="1"/>
    <col min="3086" max="3086" width="11" customWidth="1"/>
    <col min="3329" max="3329" width="12.140625" customWidth="1"/>
    <col min="3333" max="3333" width="9.28515625" customWidth="1"/>
    <col min="3334" max="3334" width="11.28515625" customWidth="1"/>
    <col min="3337" max="3337" width="10.28515625" customWidth="1"/>
    <col min="3338" max="3338" width="10.42578125" customWidth="1"/>
    <col min="3339" max="3339" width="10.5703125" customWidth="1"/>
    <col min="3341" max="3341" width="9.85546875" customWidth="1"/>
    <col min="3342" max="3342" width="11" customWidth="1"/>
    <col min="3585" max="3585" width="12.140625" customWidth="1"/>
    <col min="3589" max="3589" width="9.28515625" customWidth="1"/>
    <col min="3590" max="3590" width="11.28515625" customWidth="1"/>
    <col min="3593" max="3593" width="10.28515625" customWidth="1"/>
    <col min="3594" max="3594" width="10.42578125" customWidth="1"/>
    <col min="3595" max="3595" width="10.5703125" customWidth="1"/>
    <col min="3597" max="3597" width="9.85546875" customWidth="1"/>
    <col min="3598" max="3598" width="11" customWidth="1"/>
    <col min="3841" max="3841" width="12.140625" customWidth="1"/>
    <col min="3845" max="3845" width="9.28515625" customWidth="1"/>
    <col min="3846" max="3846" width="11.28515625" customWidth="1"/>
    <col min="3849" max="3849" width="10.28515625" customWidth="1"/>
    <col min="3850" max="3850" width="10.42578125" customWidth="1"/>
    <col min="3851" max="3851" width="10.5703125" customWidth="1"/>
    <col min="3853" max="3853" width="9.85546875" customWidth="1"/>
    <col min="3854" max="3854" width="11" customWidth="1"/>
    <col min="4097" max="4097" width="12.140625" customWidth="1"/>
    <col min="4101" max="4101" width="9.28515625" customWidth="1"/>
    <col min="4102" max="4102" width="11.28515625" customWidth="1"/>
    <col min="4105" max="4105" width="10.28515625" customWidth="1"/>
    <col min="4106" max="4106" width="10.42578125" customWidth="1"/>
    <col min="4107" max="4107" width="10.5703125" customWidth="1"/>
    <col min="4109" max="4109" width="9.85546875" customWidth="1"/>
    <col min="4110" max="4110" width="11" customWidth="1"/>
    <col min="4353" max="4353" width="12.140625" customWidth="1"/>
    <col min="4357" max="4357" width="9.28515625" customWidth="1"/>
    <col min="4358" max="4358" width="11.28515625" customWidth="1"/>
    <col min="4361" max="4361" width="10.28515625" customWidth="1"/>
    <col min="4362" max="4362" width="10.42578125" customWidth="1"/>
    <col min="4363" max="4363" width="10.5703125" customWidth="1"/>
    <col min="4365" max="4365" width="9.85546875" customWidth="1"/>
    <col min="4366" max="4366" width="11" customWidth="1"/>
    <col min="4609" max="4609" width="12.140625" customWidth="1"/>
    <col min="4613" max="4613" width="9.28515625" customWidth="1"/>
    <col min="4614" max="4614" width="11.28515625" customWidth="1"/>
    <col min="4617" max="4617" width="10.28515625" customWidth="1"/>
    <col min="4618" max="4618" width="10.42578125" customWidth="1"/>
    <col min="4619" max="4619" width="10.5703125" customWidth="1"/>
    <col min="4621" max="4621" width="9.85546875" customWidth="1"/>
    <col min="4622" max="4622" width="11" customWidth="1"/>
    <col min="4865" max="4865" width="12.140625" customWidth="1"/>
    <col min="4869" max="4869" width="9.28515625" customWidth="1"/>
    <col min="4870" max="4870" width="11.28515625" customWidth="1"/>
    <col min="4873" max="4873" width="10.28515625" customWidth="1"/>
    <col min="4874" max="4874" width="10.42578125" customWidth="1"/>
    <col min="4875" max="4875" width="10.5703125" customWidth="1"/>
    <col min="4877" max="4877" width="9.85546875" customWidth="1"/>
    <col min="4878" max="4878" width="11" customWidth="1"/>
    <col min="5121" max="5121" width="12.140625" customWidth="1"/>
    <col min="5125" max="5125" width="9.28515625" customWidth="1"/>
    <col min="5126" max="5126" width="11.28515625" customWidth="1"/>
    <col min="5129" max="5129" width="10.28515625" customWidth="1"/>
    <col min="5130" max="5130" width="10.42578125" customWidth="1"/>
    <col min="5131" max="5131" width="10.5703125" customWidth="1"/>
    <col min="5133" max="5133" width="9.85546875" customWidth="1"/>
    <col min="5134" max="5134" width="11" customWidth="1"/>
    <col min="5377" max="5377" width="12.140625" customWidth="1"/>
    <col min="5381" max="5381" width="9.28515625" customWidth="1"/>
    <col min="5382" max="5382" width="11.28515625" customWidth="1"/>
    <col min="5385" max="5385" width="10.28515625" customWidth="1"/>
    <col min="5386" max="5386" width="10.42578125" customWidth="1"/>
    <col min="5387" max="5387" width="10.5703125" customWidth="1"/>
    <col min="5389" max="5389" width="9.85546875" customWidth="1"/>
    <col min="5390" max="5390" width="11" customWidth="1"/>
    <col min="5633" max="5633" width="12.140625" customWidth="1"/>
    <col min="5637" max="5637" width="9.28515625" customWidth="1"/>
    <col min="5638" max="5638" width="11.28515625" customWidth="1"/>
    <col min="5641" max="5641" width="10.28515625" customWidth="1"/>
    <col min="5642" max="5642" width="10.42578125" customWidth="1"/>
    <col min="5643" max="5643" width="10.5703125" customWidth="1"/>
    <col min="5645" max="5645" width="9.85546875" customWidth="1"/>
    <col min="5646" max="5646" width="11" customWidth="1"/>
    <col min="5889" max="5889" width="12.140625" customWidth="1"/>
    <col min="5893" max="5893" width="9.28515625" customWidth="1"/>
    <col min="5894" max="5894" width="11.28515625" customWidth="1"/>
    <col min="5897" max="5897" width="10.28515625" customWidth="1"/>
    <col min="5898" max="5898" width="10.42578125" customWidth="1"/>
    <col min="5899" max="5899" width="10.5703125" customWidth="1"/>
    <col min="5901" max="5901" width="9.85546875" customWidth="1"/>
    <col min="5902" max="5902" width="11" customWidth="1"/>
    <col min="6145" max="6145" width="12.140625" customWidth="1"/>
    <col min="6149" max="6149" width="9.28515625" customWidth="1"/>
    <col min="6150" max="6150" width="11.28515625" customWidth="1"/>
    <col min="6153" max="6153" width="10.28515625" customWidth="1"/>
    <col min="6154" max="6154" width="10.42578125" customWidth="1"/>
    <col min="6155" max="6155" width="10.5703125" customWidth="1"/>
    <col min="6157" max="6157" width="9.85546875" customWidth="1"/>
    <col min="6158" max="6158" width="11" customWidth="1"/>
    <col min="6401" max="6401" width="12.140625" customWidth="1"/>
    <col min="6405" max="6405" width="9.28515625" customWidth="1"/>
    <col min="6406" max="6406" width="11.28515625" customWidth="1"/>
    <col min="6409" max="6409" width="10.28515625" customWidth="1"/>
    <col min="6410" max="6410" width="10.42578125" customWidth="1"/>
    <col min="6411" max="6411" width="10.5703125" customWidth="1"/>
    <col min="6413" max="6413" width="9.85546875" customWidth="1"/>
    <col min="6414" max="6414" width="11" customWidth="1"/>
    <col min="6657" max="6657" width="12.140625" customWidth="1"/>
    <col min="6661" max="6661" width="9.28515625" customWidth="1"/>
    <col min="6662" max="6662" width="11.28515625" customWidth="1"/>
    <col min="6665" max="6665" width="10.28515625" customWidth="1"/>
    <col min="6666" max="6666" width="10.42578125" customWidth="1"/>
    <col min="6667" max="6667" width="10.5703125" customWidth="1"/>
    <col min="6669" max="6669" width="9.85546875" customWidth="1"/>
    <col min="6670" max="6670" width="11" customWidth="1"/>
    <col min="6913" max="6913" width="12.140625" customWidth="1"/>
    <col min="6917" max="6917" width="9.28515625" customWidth="1"/>
    <col min="6918" max="6918" width="11.28515625" customWidth="1"/>
    <col min="6921" max="6921" width="10.28515625" customWidth="1"/>
    <col min="6922" max="6922" width="10.42578125" customWidth="1"/>
    <col min="6923" max="6923" width="10.5703125" customWidth="1"/>
    <col min="6925" max="6925" width="9.85546875" customWidth="1"/>
    <col min="6926" max="6926" width="11" customWidth="1"/>
    <col min="7169" max="7169" width="12.140625" customWidth="1"/>
    <col min="7173" max="7173" width="9.28515625" customWidth="1"/>
    <col min="7174" max="7174" width="11.28515625" customWidth="1"/>
    <col min="7177" max="7177" width="10.28515625" customWidth="1"/>
    <col min="7178" max="7178" width="10.42578125" customWidth="1"/>
    <col min="7179" max="7179" width="10.5703125" customWidth="1"/>
    <col min="7181" max="7181" width="9.85546875" customWidth="1"/>
    <col min="7182" max="7182" width="11" customWidth="1"/>
    <col min="7425" max="7425" width="12.140625" customWidth="1"/>
    <col min="7429" max="7429" width="9.28515625" customWidth="1"/>
    <col min="7430" max="7430" width="11.28515625" customWidth="1"/>
    <col min="7433" max="7433" width="10.28515625" customWidth="1"/>
    <col min="7434" max="7434" width="10.42578125" customWidth="1"/>
    <col min="7435" max="7435" width="10.5703125" customWidth="1"/>
    <col min="7437" max="7437" width="9.85546875" customWidth="1"/>
    <col min="7438" max="7438" width="11" customWidth="1"/>
    <col min="7681" max="7681" width="12.140625" customWidth="1"/>
    <col min="7685" max="7685" width="9.28515625" customWidth="1"/>
    <col min="7686" max="7686" width="11.28515625" customWidth="1"/>
    <col min="7689" max="7689" width="10.28515625" customWidth="1"/>
    <col min="7690" max="7690" width="10.42578125" customWidth="1"/>
    <col min="7691" max="7691" width="10.5703125" customWidth="1"/>
    <col min="7693" max="7693" width="9.85546875" customWidth="1"/>
    <col min="7694" max="7694" width="11" customWidth="1"/>
    <col min="7937" max="7937" width="12.140625" customWidth="1"/>
    <col min="7941" max="7941" width="9.28515625" customWidth="1"/>
    <col min="7942" max="7942" width="11.28515625" customWidth="1"/>
    <col min="7945" max="7945" width="10.28515625" customWidth="1"/>
    <col min="7946" max="7946" width="10.42578125" customWidth="1"/>
    <col min="7947" max="7947" width="10.5703125" customWidth="1"/>
    <col min="7949" max="7949" width="9.85546875" customWidth="1"/>
    <col min="7950" max="7950" width="11" customWidth="1"/>
    <col min="8193" max="8193" width="12.140625" customWidth="1"/>
    <col min="8197" max="8197" width="9.28515625" customWidth="1"/>
    <col min="8198" max="8198" width="11.28515625" customWidth="1"/>
    <col min="8201" max="8201" width="10.28515625" customWidth="1"/>
    <col min="8202" max="8202" width="10.42578125" customWidth="1"/>
    <col min="8203" max="8203" width="10.5703125" customWidth="1"/>
    <col min="8205" max="8205" width="9.85546875" customWidth="1"/>
    <col min="8206" max="8206" width="11" customWidth="1"/>
    <col min="8449" max="8449" width="12.140625" customWidth="1"/>
    <col min="8453" max="8453" width="9.28515625" customWidth="1"/>
    <col min="8454" max="8454" width="11.28515625" customWidth="1"/>
    <col min="8457" max="8457" width="10.28515625" customWidth="1"/>
    <col min="8458" max="8458" width="10.42578125" customWidth="1"/>
    <col min="8459" max="8459" width="10.5703125" customWidth="1"/>
    <col min="8461" max="8461" width="9.85546875" customWidth="1"/>
    <col min="8462" max="8462" width="11" customWidth="1"/>
    <col min="8705" max="8705" width="12.140625" customWidth="1"/>
    <col min="8709" max="8709" width="9.28515625" customWidth="1"/>
    <col min="8710" max="8710" width="11.28515625" customWidth="1"/>
    <col min="8713" max="8713" width="10.28515625" customWidth="1"/>
    <col min="8714" max="8714" width="10.42578125" customWidth="1"/>
    <col min="8715" max="8715" width="10.5703125" customWidth="1"/>
    <col min="8717" max="8717" width="9.85546875" customWidth="1"/>
    <col min="8718" max="8718" width="11" customWidth="1"/>
    <col min="8961" max="8961" width="12.140625" customWidth="1"/>
    <col min="8965" max="8965" width="9.28515625" customWidth="1"/>
    <col min="8966" max="8966" width="11.28515625" customWidth="1"/>
    <col min="8969" max="8969" width="10.28515625" customWidth="1"/>
    <col min="8970" max="8970" width="10.42578125" customWidth="1"/>
    <col min="8971" max="8971" width="10.5703125" customWidth="1"/>
    <col min="8973" max="8973" width="9.85546875" customWidth="1"/>
    <col min="8974" max="8974" width="11" customWidth="1"/>
    <col min="9217" max="9217" width="12.140625" customWidth="1"/>
    <col min="9221" max="9221" width="9.28515625" customWidth="1"/>
    <col min="9222" max="9222" width="11.28515625" customWidth="1"/>
    <col min="9225" max="9225" width="10.28515625" customWidth="1"/>
    <col min="9226" max="9226" width="10.42578125" customWidth="1"/>
    <col min="9227" max="9227" width="10.5703125" customWidth="1"/>
    <col min="9229" max="9229" width="9.85546875" customWidth="1"/>
    <col min="9230" max="9230" width="11" customWidth="1"/>
    <col min="9473" max="9473" width="12.140625" customWidth="1"/>
    <col min="9477" max="9477" width="9.28515625" customWidth="1"/>
    <col min="9478" max="9478" width="11.28515625" customWidth="1"/>
    <col min="9481" max="9481" width="10.28515625" customWidth="1"/>
    <col min="9482" max="9482" width="10.42578125" customWidth="1"/>
    <col min="9483" max="9483" width="10.5703125" customWidth="1"/>
    <col min="9485" max="9485" width="9.85546875" customWidth="1"/>
    <col min="9486" max="9486" width="11" customWidth="1"/>
    <col min="9729" max="9729" width="12.140625" customWidth="1"/>
    <col min="9733" max="9733" width="9.28515625" customWidth="1"/>
    <col min="9734" max="9734" width="11.28515625" customWidth="1"/>
    <col min="9737" max="9737" width="10.28515625" customWidth="1"/>
    <col min="9738" max="9738" width="10.42578125" customWidth="1"/>
    <col min="9739" max="9739" width="10.5703125" customWidth="1"/>
    <col min="9741" max="9741" width="9.85546875" customWidth="1"/>
    <col min="9742" max="9742" width="11" customWidth="1"/>
    <col min="9985" max="9985" width="12.140625" customWidth="1"/>
    <col min="9989" max="9989" width="9.28515625" customWidth="1"/>
    <col min="9990" max="9990" width="11.28515625" customWidth="1"/>
    <col min="9993" max="9993" width="10.28515625" customWidth="1"/>
    <col min="9994" max="9994" width="10.42578125" customWidth="1"/>
    <col min="9995" max="9995" width="10.5703125" customWidth="1"/>
    <col min="9997" max="9997" width="9.85546875" customWidth="1"/>
    <col min="9998" max="9998" width="11" customWidth="1"/>
    <col min="10241" max="10241" width="12.140625" customWidth="1"/>
    <col min="10245" max="10245" width="9.28515625" customWidth="1"/>
    <col min="10246" max="10246" width="11.28515625" customWidth="1"/>
    <col min="10249" max="10249" width="10.28515625" customWidth="1"/>
    <col min="10250" max="10250" width="10.42578125" customWidth="1"/>
    <col min="10251" max="10251" width="10.5703125" customWidth="1"/>
    <col min="10253" max="10253" width="9.85546875" customWidth="1"/>
    <col min="10254" max="10254" width="11" customWidth="1"/>
    <col min="10497" max="10497" width="12.140625" customWidth="1"/>
    <col min="10501" max="10501" width="9.28515625" customWidth="1"/>
    <col min="10502" max="10502" width="11.28515625" customWidth="1"/>
    <col min="10505" max="10505" width="10.28515625" customWidth="1"/>
    <col min="10506" max="10506" width="10.42578125" customWidth="1"/>
    <col min="10507" max="10507" width="10.5703125" customWidth="1"/>
    <col min="10509" max="10509" width="9.85546875" customWidth="1"/>
    <col min="10510" max="10510" width="11" customWidth="1"/>
    <col min="10753" max="10753" width="12.140625" customWidth="1"/>
    <col min="10757" max="10757" width="9.28515625" customWidth="1"/>
    <col min="10758" max="10758" width="11.28515625" customWidth="1"/>
    <col min="10761" max="10761" width="10.28515625" customWidth="1"/>
    <col min="10762" max="10762" width="10.42578125" customWidth="1"/>
    <col min="10763" max="10763" width="10.5703125" customWidth="1"/>
    <col min="10765" max="10765" width="9.85546875" customWidth="1"/>
    <col min="10766" max="10766" width="11" customWidth="1"/>
    <col min="11009" max="11009" width="12.140625" customWidth="1"/>
    <col min="11013" max="11013" width="9.28515625" customWidth="1"/>
    <col min="11014" max="11014" width="11.28515625" customWidth="1"/>
    <col min="11017" max="11017" width="10.28515625" customWidth="1"/>
    <col min="11018" max="11018" width="10.42578125" customWidth="1"/>
    <col min="11019" max="11019" width="10.5703125" customWidth="1"/>
    <col min="11021" max="11021" width="9.85546875" customWidth="1"/>
    <col min="11022" max="11022" width="11" customWidth="1"/>
    <col min="11265" max="11265" width="12.140625" customWidth="1"/>
    <col min="11269" max="11269" width="9.28515625" customWidth="1"/>
    <col min="11270" max="11270" width="11.28515625" customWidth="1"/>
    <col min="11273" max="11273" width="10.28515625" customWidth="1"/>
    <col min="11274" max="11274" width="10.42578125" customWidth="1"/>
    <col min="11275" max="11275" width="10.5703125" customWidth="1"/>
    <col min="11277" max="11277" width="9.85546875" customWidth="1"/>
    <col min="11278" max="11278" width="11" customWidth="1"/>
    <col min="11521" max="11521" width="12.140625" customWidth="1"/>
    <col min="11525" max="11525" width="9.28515625" customWidth="1"/>
    <col min="11526" max="11526" width="11.28515625" customWidth="1"/>
    <col min="11529" max="11529" width="10.28515625" customWidth="1"/>
    <col min="11530" max="11530" width="10.42578125" customWidth="1"/>
    <col min="11531" max="11531" width="10.5703125" customWidth="1"/>
    <col min="11533" max="11533" width="9.85546875" customWidth="1"/>
    <col min="11534" max="11534" width="11" customWidth="1"/>
    <col min="11777" max="11777" width="12.140625" customWidth="1"/>
    <col min="11781" max="11781" width="9.28515625" customWidth="1"/>
    <col min="11782" max="11782" width="11.28515625" customWidth="1"/>
    <col min="11785" max="11785" width="10.28515625" customWidth="1"/>
    <col min="11786" max="11786" width="10.42578125" customWidth="1"/>
    <col min="11787" max="11787" width="10.5703125" customWidth="1"/>
    <col min="11789" max="11789" width="9.85546875" customWidth="1"/>
    <col min="11790" max="11790" width="11" customWidth="1"/>
    <col min="12033" max="12033" width="12.140625" customWidth="1"/>
    <col min="12037" max="12037" width="9.28515625" customWidth="1"/>
    <col min="12038" max="12038" width="11.28515625" customWidth="1"/>
    <col min="12041" max="12041" width="10.28515625" customWidth="1"/>
    <col min="12042" max="12042" width="10.42578125" customWidth="1"/>
    <col min="12043" max="12043" width="10.5703125" customWidth="1"/>
    <col min="12045" max="12045" width="9.85546875" customWidth="1"/>
    <col min="12046" max="12046" width="11" customWidth="1"/>
    <col min="12289" max="12289" width="12.140625" customWidth="1"/>
    <col min="12293" max="12293" width="9.28515625" customWidth="1"/>
    <col min="12294" max="12294" width="11.28515625" customWidth="1"/>
    <col min="12297" max="12297" width="10.28515625" customWidth="1"/>
    <col min="12298" max="12298" width="10.42578125" customWidth="1"/>
    <col min="12299" max="12299" width="10.5703125" customWidth="1"/>
    <col min="12301" max="12301" width="9.85546875" customWidth="1"/>
    <col min="12302" max="12302" width="11" customWidth="1"/>
    <col min="12545" max="12545" width="12.140625" customWidth="1"/>
    <col min="12549" max="12549" width="9.28515625" customWidth="1"/>
    <col min="12550" max="12550" width="11.28515625" customWidth="1"/>
    <col min="12553" max="12553" width="10.28515625" customWidth="1"/>
    <col min="12554" max="12554" width="10.42578125" customWidth="1"/>
    <col min="12555" max="12555" width="10.5703125" customWidth="1"/>
    <col min="12557" max="12557" width="9.85546875" customWidth="1"/>
    <col min="12558" max="12558" width="11" customWidth="1"/>
    <col min="12801" max="12801" width="12.140625" customWidth="1"/>
    <col min="12805" max="12805" width="9.28515625" customWidth="1"/>
    <col min="12806" max="12806" width="11.28515625" customWidth="1"/>
    <col min="12809" max="12809" width="10.28515625" customWidth="1"/>
    <col min="12810" max="12810" width="10.42578125" customWidth="1"/>
    <col min="12811" max="12811" width="10.5703125" customWidth="1"/>
    <col min="12813" max="12813" width="9.85546875" customWidth="1"/>
    <col min="12814" max="12814" width="11" customWidth="1"/>
    <col min="13057" max="13057" width="12.140625" customWidth="1"/>
    <col min="13061" max="13061" width="9.28515625" customWidth="1"/>
    <col min="13062" max="13062" width="11.28515625" customWidth="1"/>
    <col min="13065" max="13065" width="10.28515625" customWidth="1"/>
    <col min="13066" max="13066" width="10.42578125" customWidth="1"/>
    <col min="13067" max="13067" width="10.5703125" customWidth="1"/>
    <col min="13069" max="13069" width="9.85546875" customWidth="1"/>
    <col min="13070" max="13070" width="11" customWidth="1"/>
    <col min="13313" max="13313" width="12.140625" customWidth="1"/>
    <col min="13317" max="13317" width="9.28515625" customWidth="1"/>
    <col min="13318" max="13318" width="11.28515625" customWidth="1"/>
    <col min="13321" max="13321" width="10.28515625" customWidth="1"/>
    <col min="13322" max="13322" width="10.42578125" customWidth="1"/>
    <col min="13323" max="13323" width="10.5703125" customWidth="1"/>
    <col min="13325" max="13325" width="9.85546875" customWidth="1"/>
    <col min="13326" max="13326" width="11" customWidth="1"/>
    <col min="13569" max="13569" width="12.140625" customWidth="1"/>
    <col min="13573" max="13573" width="9.28515625" customWidth="1"/>
    <col min="13574" max="13574" width="11.28515625" customWidth="1"/>
    <col min="13577" max="13577" width="10.28515625" customWidth="1"/>
    <col min="13578" max="13578" width="10.42578125" customWidth="1"/>
    <col min="13579" max="13579" width="10.5703125" customWidth="1"/>
    <col min="13581" max="13581" width="9.85546875" customWidth="1"/>
    <col min="13582" max="13582" width="11" customWidth="1"/>
    <col min="13825" max="13825" width="12.140625" customWidth="1"/>
    <col min="13829" max="13829" width="9.28515625" customWidth="1"/>
    <col min="13830" max="13830" width="11.28515625" customWidth="1"/>
    <col min="13833" max="13833" width="10.28515625" customWidth="1"/>
    <col min="13834" max="13834" width="10.42578125" customWidth="1"/>
    <col min="13835" max="13835" width="10.5703125" customWidth="1"/>
    <col min="13837" max="13837" width="9.85546875" customWidth="1"/>
    <col min="13838" max="13838" width="11" customWidth="1"/>
    <col min="14081" max="14081" width="12.140625" customWidth="1"/>
    <col min="14085" max="14085" width="9.28515625" customWidth="1"/>
    <col min="14086" max="14086" width="11.28515625" customWidth="1"/>
    <col min="14089" max="14089" width="10.28515625" customWidth="1"/>
    <col min="14090" max="14090" width="10.42578125" customWidth="1"/>
    <col min="14091" max="14091" width="10.5703125" customWidth="1"/>
    <col min="14093" max="14093" width="9.85546875" customWidth="1"/>
    <col min="14094" max="14094" width="11" customWidth="1"/>
    <col min="14337" max="14337" width="12.140625" customWidth="1"/>
    <col min="14341" max="14341" width="9.28515625" customWidth="1"/>
    <col min="14342" max="14342" width="11.28515625" customWidth="1"/>
    <col min="14345" max="14345" width="10.28515625" customWidth="1"/>
    <col min="14346" max="14346" width="10.42578125" customWidth="1"/>
    <col min="14347" max="14347" width="10.5703125" customWidth="1"/>
    <col min="14349" max="14349" width="9.85546875" customWidth="1"/>
    <col min="14350" max="14350" width="11" customWidth="1"/>
    <col min="14593" max="14593" width="12.140625" customWidth="1"/>
    <col min="14597" max="14597" width="9.28515625" customWidth="1"/>
    <col min="14598" max="14598" width="11.28515625" customWidth="1"/>
    <col min="14601" max="14601" width="10.28515625" customWidth="1"/>
    <col min="14602" max="14602" width="10.42578125" customWidth="1"/>
    <col min="14603" max="14603" width="10.5703125" customWidth="1"/>
    <col min="14605" max="14605" width="9.85546875" customWidth="1"/>
    <col min="14606" max="14606" width="11" customWidth="1"/>
    <col min="14849" max="14849" width="12.140625" customWidth="1"/>
    <col min="14853" max="14853" width="9.28515625" customWidth="1"/>
    <col min="14854" max="14854" width="11.28515625" customWidth="1"/>
    <col min="14857" max="14857" width="10.28515625" customWidth="1"/>
    <col min="14858" max="14858" width="10.42578125" customWidth="1"/>
    <col min="14859" max="14859" width="10.5703125" customWidth="1"/>
    <col min="14861" max="14861" width="9.85546875" customWidth="1"/>
    <col min="14862" max="14862" width="11" customWidth="1"/>
    <col min="15105" max="15105" width="12.140625" customWidth="1"/>
    <col min="15109" max="15109" width="9.28515625" customWidth="1"/>
    <col min="15110" max="15110" width="11.28515625" customWidth="1"/>
    <col min="15113" max="15113" width="10.28515625" customWidth="1"/>
    <col min="15114" max="15114" width="10.42578125" customWidth="1"/>
    <col min="15115" max="15115" width="10.5703125" customWidth="1"/>
    <col min="15117" max="15117" width="9.85546875" customWidth="1"/>
    <col min="15118" max="15118" width="11" customWidth="1"/>
    <col min="15361" max="15361" width="12.140625" customWidth="1"/>
    <col min="15365" max="15365" width="9.28515625" customWidth="1"/>
    <col min="15366" max="15366" width="11.28515625" customWidth="1"/>
    <col min="15369" max="15369" width="10.28515625" customWidth="1"/>
    <col min="15370" max="15370" width="10.42578125" customWidth="1"/>
    <col min="15371" max="15371" width="10.5703125" customWidth="1"/>
    <col min="15373" max="15373" width="9.85546875" customWidth="1"/>
    <col min="15374" max="15374" width="11" customWidth="1"/>
    <col min="15617" max="15617" width="12.140625" customWidth="1"/>
    <col min="15621" max="15621" width="9.28515625" customWidth="1"/>
    <col min="15622" max="15622" width="11.28515625" customWidth="1"/>
    <col min="15625" max="15625" width="10.28515625" customWidth="1"/>
    <col min="15626" max="15626" width="10.42578125" customWidth="1"/>
    <col min="15627" max="15627" width="10.5703125" customWidth="1"/>
    <col min="15629" max="15629" width="9.85546875" customWidth="1"/>
    <col min="15630" max="15630" width="11" customWidth="1"/>
    <col min="15873" max="15873" width="12.140625" customWidth="1"/>
    <col min="15877" max="15877" width="9.28515625" customWidth="1"/>
    <col min="15878" max="15878" width="11.28515625" customWidth="1"/>
    <col min="15881" max="15881" width="10.28515625" customWidth="1"/>
    <col min="15882" max="15882" width="10.42578125" customWidth="1"/>
    <col min="15883" max="15883" width="10.5703125" customWidth="1"/>
    <col min="15885" max="15885" width="9.85546875" customWidth="1"/>
    <col min="15886" max="15886" width="11" customWidth="1"/>
    <col min="16129" max="16129" width="12.140625" customWidth="1"/>
    <col min="16133" max="16133" width="9.28515625" customWidth="1"/>
    <col min="16134" max="16134" width="11.28515625" customWidth="1"/>
    <col min="16137" max="16137" width="10.28515625" customWidth="1"/>
    <col min="16138" max="16138" width="10.42578125" customWidth="1"/>
    <col min="16139" max="16139" width="10.5703125" customWidth="1"/>
    <col min="16141" max="16141" width="9.85546875" customWidth="1"/>
    <col min="16142" max="16142" width="11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3" t="s">
        <v>1</v>
      </c>
      <c r="B8" s="4" t="s">
        <v>118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5.75" thickBot="1" x14ac:dyDescent="0.3">
      <c r="A9" s="7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9"/>
      <c r="B10" s="10"/>
      <c r="C10" s="11" t="s">
        <v>2</v>
      </c>
      <c r="D10" s="12" t="s">
        <v>2</v>
      </c>
      <c r="E10" s="12" t="s">
        <v>3</v>
      </c>
      <c r="F10" s="10"/>
      <c r="G10" s="12" t="s">
        <v>2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2</v>
      </c>
      <c r="M10" s="12" t="s">
        <v>6</v>
      </c>
      <c r="N10" s="12" t="s">
        <v>6</v>
      </c>
    </row>
    <row r="11" spans="1:14" x14ac:dyDescent="0.25">
      <c r="A11" s="13" t="s">
        <v>7</v>
      </c>
      <c r="B11" s="14" t="s">
        <v>2</v>
      </c>
      <c r="C11" s="15" t="s">
        <v>8</v>
      </c>
      <c r="D11" s="14" t="s">
        <v>9</v>
      </c>
      <c r="E11" s="14" t="s">
        <v>9</v>
      </c>
      <c r="F11" s="14" t="s">
        <v>2</v>
      </c>
      <c r="G11" s="14" t="s">
        <v>10</v>
      </c>
      <c r="H11" s="14" t="s">
        <v>10</v>
      </c>
      <c r="I11" s="14" t="s">
        <v>11</v>
      </c>
      <c r="J11" s="14" t="s">
        <v>11</v>
      </c>
      <c r="K11" s="14" t="s">
        <v>12</v>
      </c>
      <c r="L11" s="14" t="s">
        <v>13</v>
      </c>
      <c r="M11" s="14" t="s">
        <v>14</v>
      </c>
      <c r="N11" s="14" t="s">
        <v>12</v>
      </c>
    </row>
    <row r="12" spans="1:14" ht="15.75" thickBot="1" x14ac:dyDescent="0.3">
      <c r="A12" s="16"/>
      <c r="B12" s="17" t="s">
        <v>15</v>
      </c>
      <c r="C12" s="18" t="s">
        <v>9</v>
      </c>
      <c r="D12" s="17" t="s">
        <v>16</v>
      </c>
      <c r="E12" s="17" t="s">
        <v>16</v>
      </c>
      <c r="F12" s="17" t="s">
        <v>10</v>
      </c>
      <c r="G12" s="17" t="s">
        <v>16</v>
      </c>
      <c r="H12" s="17" t="s">
        <v>16</v>
      </c>
      <c r="I12" s="17" t="s">
        <v>17</v>
      </c>
      <c r="J12" s="17" t="s">
        <v>17</v>
      </c>
      <c r="K12" s="17" t="s">
        <v>9</v>
      </c>
      <c r="L12" s="17" t="s">
        <v>18</v>
      </c>
      <c r="M12" s="17" t="s">
        <v>19</v>
      </c>
      <c r="N12" s="17" t="s">
        <v>9</v>
      </c>
    </row>
    <row r="13" spans="1:14" ht="15.75" thickBot="1" x14ac:dyDescent="0.3"/>
    <row r="14" spans="1:14" ht="15.75" thickBot="1" x14ac:dyDescent="0.3">
      <c r="A14" s="19" t="s">
        <v>20</v>
      </c>
      <c r="B14" s="20">
        <v>4</v>
      </c>
      <c r="C14" s="21">
        <f>'1kv2015'!C14+'2kv2015'!C14+'3kv2015'!C14+'4kv2015'!C14</f>
        <v>116</v>
      </c>
      <c r="D14" s="21">
        <f>'1kv2015'!D14+'2kv2015'!D14+'3kv2015'!D14+'4kv2015'!D14</f>
        <v>116</v>
      </c>
      <c r="E14" s="22">
        <f t="shared" ref="E14:E24" si="0">D14/C14</f>
        <v>1</v>
      </c>
      <c r="F14" s="23">
        <f>'1kv2015'!F14+'2kv2015'!F14+'3kv2015'!F14+'4kv2015'!F14</f>
        <v>1070</v>
      </c>
      <c r="G14" s="23">
        <f>'1kv2015'!G14+'2kv2015'!G14+'3kv2015'!G14+'4kv2015'!G14</f>
        <v>1066</v>
      </c>
      <c r="H14" s="24">
        <f t="shared" ref="H14:H24" si="1">G14/F14</f>
        <v>0.99626168224299061</v>
      </c>
      <c r="I14" s="23">
        <f>'1kv2015'!I14+'2kv2015'!I14+'3kv2015'!I14+'4kv2015'!I14</f>
        <v>17</v>
      </c>
      <c r="J14" s="24">
        <f t="shared" ref="J14:J24" si="2">I14/C14</f>
        <v>0.14655172413793102</v>
      </c>
      <c r="K14" s="24">
        <f t="shared" ref="K14:K24" si="3">I14/D14</f>
        <v>0.14655172413793102</v>
      </c>
      <c r="L14" s="23">
        <f>'1kv2015'!L14+'2kv2015'!L14+'3kv2015'!L14+'4kv2015'!L14</f>
        <v>10</v>
      </c>
      <c r="M14" s="25">
        <f t="shared" ref="M14:M24" si="4">L14/C14</f>
        <v>8.6206896551724144E-2</v>
      </c>
      <c r="N14" s="26">
        <f t="shared" ref="N14:N23" si="5">L14/D14</f>
        <v>8.6206896551724144E-2</v>
      </c>
    </row>
    <row r="15" spans="1:14" ht="15.75" thickBot="1" x14ac:dyDescent="0.3">
      <c r="A15" s="19" t="s">
        <v>21</v>
      </c>
      <c r="B15" s="27">
        <v>15</v>
      </c>
      <c r="C15" s="28">
        <f>'1kv2015'!C15+'2kv2015'!C15+'3kv2015'!C15+'4kv2015'!C15</f>
        <v>1318</v>
      </c>
      <c r="D15" s="28">
        <f>'1kv2015'!D15+'2kv2015'!D15+'3kv2015'!D15+'4kv2015'!D15</f>
        <v>0</v>
      </c>
      <c r="E15" s="29">
        <f t="shared" si="0"/>
        <v>0</v>
      </c>
      <c r="F15" s="30">
        <f>'1kv2015'!F15+'2kv2015'!F15+'3kv2015'!F15+'4kv2015'!F15</f>
        <v>4769</v>
      </c>
      <c r="G15" s="30">
        <f>'1kv2015'!G15+'2kv2015'!G15+'3kv2015'!G15+'4kv2015'!G16</f>
        <v>0</v>
      </c>
      <c r="H15" s="31">
        <f t="shared" si="1"/>
        <v>0</v>
      </c>
      <c r="I15" s="30">
        <f>'1kv2015'!I15+'2kv2015'!I15+'3kv2015'!I15+'4kv2015'!I15</f>
        <v>0</v>
      </c>
      <c r="J15" s="31">
        <f t="shared" si="2"/>
        <v>0</v>
      </c>
      <c r="K15" s="31" t="e">
        <f t="shared" si="3"/>
        <v>#DIV/0!</v>
      </c>
      <c r="L15" s="30">
        <f>'1kv2015'!L15+'2kv2015'!L15+'3kv2015'!L15+'4kv2015'!L15</f>
        <v>0</v>
      </c>
      <c r="M15" s="32">
        <f t="shared" si="4"/>
        <v>0</v>
      </c>
      <c r="N15" s="33" t="e">
        <f t="shared" si="5"/>
        <v>#DIV/0!</v>
      </c>
    </row>
    <row r="16" spans="1:14" ht="15.75" thickBot="1" x14ac:dyDescent="0.3">
      <c r="A16" s="19" t="s">
        <v>22</v>
      </c>
      <c r="B16" s="27">
        <v>4</v>
      </c>
      <c r="C16" s="28">
        <f>'1kv2015'!C16+'2kv2015'!C16+'3kv2015'!C16+'4kv2015'!C16</f>
        <v>745</v>
      </c>
      <c r="D16" s="28">
        <f>'1kv2015'!D16+'2kv2015'!D16+'3kv2015'!D16+'4kv2015'!D16</f>
        <v>0</v>
      </c>
      <c r="E16" s="29">
        <f t="shared" si="0"/>
        <v>0</v>
      </c>
      <c r="F16" s="30">
        <f>'1kv2015'!F16+'2kv2015'!F16+'3kv2015'!F16+'4kv2015'!F16</f>
        <v>1777</v>
      </c>
      <c r="G16" s="30">
        <f>'1kv2015'!G16+'2kv2015'!G16+'3kv2015'!G16+'4kv2015'!G16</f>
        <v>0</v>
      </c>
      <c r="H16" s="31">
        <f t="shared" si="1"/>
        <v>0</v>
      </c>
      <c r="I16" s="30">
        <f>'1kv2015'!I16+'2kv2015'!I16+'3kv2015'!I16+'4kv2015'!I16</f>
        <v>0</v>
      </c>
      <c r="J16" s="31">
        <f t="shared" si="2"/>
        <v>0</v>
      </c>
      <c r="K16" s="31" t="e">
        <f t="shared" si="3"/>
        <v>#DIV/0!</v>
      </c>
      <c r="L16" s="30">
        <f>'1kv2015'!L16+'2kv2015'!L16+'3kv2015'!L16+'4kv2015'!L16</f>
        <v>0</v>
      </c>
      <c r="M16" s="32">
        <f t="shared" si="4"/>
        <v>0</v>
      </c>
      <c r="N16" s="33" t="e">
        <f t="shared" si="5"/>
        <v>#DIV/0!</v>
      </c>
    </row>
    <row r="17" spans="1:14" ht="15.75" thickBot="1" x14ac:dyDescent="0.3">
      <c r="A17" s="19" t="s">
        <v>23</v>
      </c>
      <c r="B17" s="27">
        <v>20</v>
      </c>
      <c r="C17" s="28">
        <f>'1kv2015'!C17+'2kv2015'!C17+'3kv2015'!C17+'4kv2015'!C17</f>
        <v>1285</v>
      </c>
      <c r="D17" s="28">
        <f>'1kv2015'!D17+'2kv2015'!D17+'3kv2015'!D17+'4kv2015'!D17</f>
        <v>4</v>
      </c>
      <c r="E17" s="29">
        <f t="shared" si="0"/>
        <v>3.1128404669260703E-3</v>
      </c>
      <c r="F17" s="30">
        <f>'1kv2015'!F17+'2kv2015'!F17+'3kv2015'!F17+'4kv2015'!F17</f>
        <v>5161</v>
      </c>
      <c r="G17" s="30">
        <f>'1kv2015'!G17+'2kv2015'!G17+'3kv2015'!G17+'4kv2015'!G17</f>
        <v>36</v>
      </c>
      <c r="H17" s="31">
        <f t="shared" si="1"/>
        <v>6.9753923658205774E-3</v>
      </c>
      <c r="I17" s="30">
        <f>'1kv2015'!I17+'2kv2015'!I17+'3kv2015'!I17+'4kv2015'!I17</f>
        <v>0</v>
      </c>
      <c r="J17" s="31">
        <f t="shared" si="2"/>
        <v>0</v>
      </c>
      <c r="K17" s="31">
        <f t="shared" si="3"/>
        <v>0</v>
      </c>
      <c r="L17" s="30">
        <f>'1kv2015'!L17+'2kv2015'!L17+'3kv2015'!L17+'4kv2015'!L17</f>
        <v>0</v>
      </c>
      <c r="M17" s="32">
        <f t="shared" si="4"/>
        <v>0</v>
      </c>
      <c r="N17" s="33">
        <f t="shared" si="5"/>
        <v>0</v>
      </c>
    </row>
    <row r="18" spans="1:14" ht="15.75" thickBot="1" x14ac:dyDescent="0.3">
      <c r="A18" s="19" t="s">
        <v>24</v>
      </c>
      <c r="B18" s="27">
        <v>22</v>
      </c>
      <c r="C18" s="28">
        <f>'1kv2015'!C18+'2kv2015'!C18+'3kv2015'!C18+'4kv2015'!C18</f>
        <v>1507</v>
      </c>
      <c r="D18" s="28">
        <f>'1kv2015'!D18+'2kv2015'!D18+'3kv2015'!D18+'4kv2015'!D18</f>
        <v>623</v>
      </c>
      <c r="E18" s="29">
        <f t="shared" si="0"/>
        <v>0.41340411413404116</v>
      </c>
      <c r="F18" s="30">
        <f>'1kv2015'!F18+'2kv2015'!F18+'3kv2015'!F18+'4kv2015'!F18</f>
        <v>7909</v>
      </c>
      <c r="G18" s="30">
        <f>'1kv2015'!G18+'2kv2015'!G18+'3kv2015'!G18+'4kv2015'!G18</f>
        <v>3702</v>
      </c>
      <c r="H18" s="31">
        <f t="shared" si="1"/>
        <v>0.4680743456821343</v>
      </c>
      <c r="I18" s="30">
        <f>'1kv2015'!I18+'2kv2015'!I18+'3kv2015'!I18+'4kv2015'!I18</f>
        <v>57</v>
      </c>
      <c r="J18" s="31">
        <f t="shared" si="2"/>
        <v>3.7823490378234903E-2</v>
      </c>
      <c r="K18" s="31">
        <f t="shared" si="3"/>
        <v>9.1492776886035312E-2</v>
      </c>
      <c r="L18" s="30">
        <f>'1kv2015'!L18+'2kv2015'!L18+'3kv2015'!L18+'4kv2015'!L18</f>
        <v>3</v>
      </c>
      <c r="M18" s="32">
        <f t="shared" si="4"/>
        <v>1.9907100199071004E-3</v>
      </c>
      <c r="N18" s="33">
        <f t="shared" si="5"/>
        <v>4.815409309791332E-3</v>
      </c>
    </row>
    <row r="19" spans="1:14" ht="15.75" thickBot="1" x14ac:dyDescent="0.3">
      <c r="A19" s="19" t="s">
        <v>25</v>
      </c>
      <c r="B19" s="34">
        <v>24</v>
      </c>
      <c r="C19" s="28">
        <f>'1kv2015'!C19+'2kv2015'!C19+'3kv2015'!C19+'4kv2015'!C19</f>
        <v>1524</v>
      </c>
      <c r="D19" s="28">
        <f>'1kv2015'!D19+'2kv2015'!D19+'3kv2015'!D19+'4kv2015'!D19</f>
        <v>995</v>
      </c>
      <c r="E19" s="29">
        <f t="shared" si="0"/>
        <v>0.65288713910761154</v>
      </c>
      <c r="F19" s="30">
        <f>'1kv2015'!F19+'2kv2015'!F19+'3kv2015'!F19+'4kv2015'!F19</f>
        <v>8567</v>
      </c>
      <c r="G19" s="30">
        <f>'1kv2015'!G19+'2kv2015'!G19+'3kv2015'!G19+'4kv2015'!G19</f>
        <v>5848</v>
      </c>
      <c r="H19" s="31">
        <f t="shared" si="1"/>
        <v>0.68261935333255519</v>
      </c>
      <c r="I19" s="30">
        <f>'1kv2015'!I19+'2kv2015'!I19+'3kv2015'!I19+'3kv2015'!I19</f>
        <v>45</v>
      </c>
      <c r="J19" s="31">
        <f t="shared" si="2"/>
        <v>2.952755905511811E-2</v>
      </c>
      <c r="K19" s="31">
        <f t="shared" si="3"/>
        <v>4.5226130653266333E-2</v>
      </c>
      <c r="L19" s="30">
        <f>'1kv2015'!L19+'2kv2015'!L19+'3kv2015'!L19+'4kv2015'!L19</f>
        <v>11</v>
      </c>
      <c r="M19" s="32">
        <f t="shared" si="4"/>
        <v>7.2178477690288713E-3</v>
      </c>
      <c r="N19" s="33">
        <f t="shared" si="5"/>
        <v>1.1055276381909548E-2</v>
      </c>
    </row>
    <row r="20" spans="1:14" ht="15.75" thickBot="1" x14ac:dyDescent="0.3">
      <c r="A20" s="19" t="s">
        <v>26</v>
      </c>
      <c r="B20" s="34">
        <v>14</v>
      </c>
      <c r="C20" s="28">
        <f>'1kv2015'!C20+'2kv2015'!C20+'3kv2015'!C20+'4kv2015'!C20</f>
        <v>589</v>
      </c>
      <c r="D20" s="28">
        <f>'1kv2015'!D20+'2kv2015'!D20+'3kv2015'!D20+'4kv2015'!D20</f>
        <v>118</v>
      </c>
      <c r="E20" s="29">
        <f t="shared" si="0"/>
        <v>0.20033955857385399</v>
      </c>
      <c r="F20" s="30">
        <f>'1kv2015'!F20+'2kv2015'!F20+'3kv2015'!F20+'4kv2015'!F20</f>
        <v>1240</v>
      </c>
      <c r="G20" s="30">
        <f>'1kv2015'!G20+'2kv2015'!G20+'3kv2015'!G20+'4kv2015'!G20</f>
        <v>503</v>
      </c>
      <c r="H20" s="31">
        <f t="shared" si="1"/>
        <v>0.40564516129032258</v>
      </c>
      <c r="I20" s="30">
        <f>'1kv2015'!I20+'2kv2015'!I20+'3kv2015'!I20+'4kv2015'!I20</f>
        <v>24</v>
      </c>
      <c r="J20" s="31">
        <f t="shared" si="2"/>
        <v>4.074702886247878E-2</v>
      </c>
      <c r="K20" s="31">
        <f t="shared" si="3"/>
        <v>0.20338983050847459</v>
      </c>
      <c r="L20" s="30">
        <f>'1kv2015'!L20+'2kv2015'!L20+'3kv2015'!L20+'4kv2015'!L20</f>
        <v>8</v>
      </c>
      <c r="M20" s="32">
        <f t="shared" si="4"/>
        <v>1.3582342954159592E-2</v>
      </c>
      <c r="N20" s="33">
        <f t="shared" si="5"/>
        <v>6.7796610169491525E-2</v>
      </c>
    </row>
    <row r="21" spans="1:14" ht="15.75" thickBot="1" x14ac:dyDescent="0.3">
      <c r="A21" s="19" t="s">
        <v>27</v>
      </c>
      <c r="B21" s="34">
        <v>24</v>
      </c>
      <c r="C21" s="28">
        <f>'1kv2015'!C21+'2kv2015'!C21+'3kv2015'!C21+'4kv2015'!C21</f>
        <v>2006</v>
      </c>
      <c r="D21" s="28">
        <f>'1kv2015'!D21+'2kv2015'!D21+'3kv2015'!D21+'4kv2015'!D21</f>
        <v>229</v>
      </c>
      <c r="E21" s="29">
        <f t="shared" si="0"/>
        <v>0.11415752741774676</v>
      </c>
      <c r="F21" s="30">
        <f>'1kv2015'!F21+'2kv2015'!F21+'3kv2015'!F21+'4kv2015'!F21</f>
        <v>6839</v>
      </c>
      <c r="G21" s="30">
        <f>'1kv2015'!G21+'2kv2015'!G21+'3kv2015'!G21+'4kv2015'!G21</f>
        <v>1236</v>
      </c>
      <c r="H21" s="31">
        <f t="shared" si="1"/>
        <v>0.18072817663401081</v>
      </c>
      <c r="I21" s="30">
        <f>'1kv2015'!I21+'2kv2015'!I21+'3kv2015'!I21+'4kv2015'!I21</f>
        <v>39</v>
      </c>
      <c r="J21" s="31">
        <f t="shared" si="2"/>
        <v>1.9441674975074777E-2</v>
      </c>
      <c r="K21" s="31">
        <f t="shared" si="3"/>
        <v>0.1703056768558952</v>
      </c>
      <c r="L21" s="30">
        <f>'1kv2015'!L21+'2kv2015'!L21+'3kv2015'!L21+'4kv2015'!L21</f>
        <v>1</v>
      </c>
      <c r="M21" s="32">
        <f t="shared" si="4"/>
        <v>4.9850448654037882E-4</v>
      </c>
      <c r="N21" s="33">
        <f t="shared" si="5"/>
        <v>4.3668122270742356E-3</v>
      </c>
    </row>
    <row r="22" spans="1:14" ht="15.75" thickBot="1" x14ac:dyDescent="0.3">
      <c r="A22" s="19" t="s">
        <v>28</v>
      </c>
      <c r="B22" s="34">
        <v>23</v>
      </c>
      <c r="C22" s="28">
        <f>'1kv2015'!C22+'2kv2015'!C22+'3kv2015'!C22+'4kv2015'!C22</f>
        <v>1312</v>
      </c>
      <c r="D22" s="28">
        <f>'1kv2015'!D22+'2kv2015'!D22+'3kv2015'!D22+'4kv2015'!D22</f>
        <v>178</v>
      </c>
      <c r="E22" s="29">
        <f t="shared" si="0"/>
        <v>0.13567073170731708</v>
      </c>
      <c r="F22" s="30">
        <f>'1kv2015'!F22+'2kv2015'!F22+'3kv2015'!F22+'4kv2015'!F22</f>
        <v>5651</v>
      </c>
      <c r="G22" s="30">
        <f>'1kv2015'!G22+'2kv2015'!G22+'3kv2015'!G22+'4kv2015'!G22</f>
        <v>2322</v>
      </c>
      <c r="H22" s="31">
        <f t="shared" si="1"/>
        <v>0.41090072553530349</v>
      </c>
      <c r="I22" s="30">
        <f>'1kv2015'!I22+'2kv2015'!I22+'3kv2015'!I22+'4kv2015'!I22</f>
        <v>48</v>
      </c>
      <c r="J22" s="31">
        <f t="shared" si="2"/>
        <v>3.6585365853658534E-2</v>
      </c>
      <c r="K22" s="31">
        <f t="shared" si="3"/>
        <v>0.2696629213483146</v>
      </c>
      <c r="L22" s="30">
        <f>'1kv2015'!L22+'2kv2015'!L22+'3kv2015'!L22+'4kv2015'!L22</f>
        <v>2</v>
      </c>
      <c r="M22" s="32">
        <f t="shared" si="4"/>
        <v>1.5243902439024391E-3</v>
      </c>
      <c r="N22" s="33">
        <f t="shared" si="5"/>
        <v>1.1235955056179775E-2</v>
      </c>
    </row>
    <row r="23" spans="1:14" ht="15.75" thickBot="1" x14ac:dyDescent="0.3">
      <c r="A23" s="19" t="s">
        <v>29</v>
      </c>
      <c r="B23" s="35">
        <v>7</v>
      </c>
      <c r="C23" s="28">
        <f>'1kv2015'!C23+'2kv2015'!C23+'3kv2015'!C23+'4kv2015'!C23</f>
        <v>576</v>
      </c>
      <c r="D23" s="28">
        <f>'1kv2015'!D23+'2kv2015'!D23+'3kv2015'!D23+'4kv2015'!D23</f>
        <v>576</v>
      </c>
      <c r="E23" s="29">
        <f t="shared" si="0"/>
        <v>1</v>
      </c>
      <c r="F23" s="30">
        <f>'1kv2015'!F23+'2kv2015'!F23+'3kv2015'!F23+'4kv2015'!F23</f>
        <v>2162</v>
      </c>
      <c r="G23" s="30">
        <f>'1kv2015'!G23+'2kv2015'!G23+'3kv2015'!G23+'4kv2015'!G23</f>
        <v>1919</v>
      </c>
      <c r="H23" s="31">
        <f t="shared" si="1"/>
        <v>0.88760407030527289</v>
      </c>
      <c r="I23" s="30">
        <f>'1kv2015'!I23+'2kv2015'!I23+'3kv2015'!I23+'4kv2015'!I23</f>
        <v>58</v>
      </c>
      <c r="J23" s="31">
        <f t="shared" si="2"/>
        <v>0.10069444444444445</v>
      </c>
      <c r="K23" s="31">
        <f t="shared" si="3"/>
        <v>0.10069444444444445</v>
      </c>
      <c r="L23" s="30">
        <f>'1kv2015'!L23+'2kv2015'!L23+'3kv2015'!L23+'4kv2015'!L23</f>
        <v>12</v>
      </c>
      <c r="M23" s="32">
        <f t="shared" si="4"/>
        <v>2.0833333333333332E-2</v>
      </c>
      <c r="N23" s="33">
        <f t="shared" si="5"/>
        <v>2.0833333333333332E-2</v>
      </c>
    </row>
    <row r="24" spans="1:14" ht="15.75" thickBot="1" x14ac:dyDescent="0.3">
      <c r="A24" s="19" t="s">
        <v>30</v>
      </c>
      <c r="B24" s="36">
        <v>43</v>
      </c>
      <c r="C24" s="37">
        <f>'1kv2015'!C24+'2kv2015'!C24+'3kv2015'!C24+'4kv2015'!C24</f>
        <v>406</v>
      </c>
      <c r="D24" s="37">
        <f>'1kv2015'!D24+'2kv2015'!D24+'3kv2015'!D24+'4kv2015'!D24</f>
        <v>250</v>
      </c>
      <c r="E24" s="38">
        <f t="shared" si="0"/>
        <v>0.61576354679802958</v>
      </c>
      <c r="F24" s="37">
        <f>'1kv2015'!F24+'2kv2015'!F24+'3kv2015'!F24+'4kv2015'!F24</f>
        <v>12172</v>
      </c>
      <c r="G24" s="37">
        <f>'1kv2015'!G24+'2kv2015'!G24+'3kv2015'!G24+'4kv2015'!G24</f>
        <v>6194</v>
      </c>
      <c r="H24" s="39">
        <f t="shared" si="1"/>
        <v>0.50887282287216562</v>
      </c>
      <c r="I24" s="37">
        <f>'1kv2015'!I24+'2kv2015'!I24+'3kv2015'!I24+'4kv2015'!I24</f>
        <v>46</v>
      </c>
      <c r="J24" s="39">
        <f t="shared" si="2"/>
        <v>0.11330049261083744</v>
      </c>
      <c r="K24" s="39">
        <f t="shared" si="3"/>
        <v>0.184</v>
      </c>
      <c r="L24" s="37">
        <f>'1kv2015'!L24+'2kv2015'!L24+'3kv2015'!L24+'4kv2015'!L24</f>
        <v>18</v>
      </c>
      <c r="M24" s="40">
        <f t="shared" si="4"/>
        <v>4.4334975369458129E-2</v>
      </c>
      <c r="N24" s="41">
        <f>L24/D24</f>
        <v>7.1999999999999995E-2</v>
      </c>
    </row>
    <row r="25" spans="1:14" ht="15.75" thickBot="1" x14ac:dyDescent="0.3">
      <c r="B25" s="42"/>
      <c r="C25" s="42"/>
      <c r="D25" s="42"/>
      <c r="E25" s="42"/>
      <c r="F25" s="42"/>
      <c r="G25" s="42"/>
      <c r="I25" s="42"/>
      <c r="L25" s="42"/>
    </row>
    <row r="26" spans="1:14" ht="15.75" thickBot="1" x14ac:dyDescent="0.3">
      <c r="A26" s="19" t="s">
        <v>31</v>
      </c>
      <c r="B26" s="43">
        <f>SUM(B14:B25)</f>
        <v>200</v>
      </c>
      <c r="C26" s="43">
        <f>SUM(C14:C25)</f>
        <v>11384</v>
      </c>
      <c r="D26" s="43">
        <f>SUM(D14:D24)</f>
        <v>3089</v>
      </c>
      <c r="E26" s="44">
        <f>D26/C26</f>
        <v>0.27134574841883347</v>
      </c>
      <c r="F26" s="45">
        <f>SUM(F14:F24)</f>
        <v>57317</v>
      </c>
      <c r="G26" s="43">
        <f>SUM(G14:G25)</f>
        <v>22826</v>
      </c>
      <c r="H26" s="46">
        <f>G26/F26</f>
        <v>0.39824135945705463</v>
      </c>
      <c r="I26" s="43">
        <f>SUM(I14:I24)</f>
        <v>334</v>
      </c>
      <c r="J26" s="47">
        <f>I26/C26</f>
        <v>2.9339423752635277E-2</v>
      </c>
      <c r="K26" s="48">
        <f>I26/D26</f>
        <v>0.10812560699255422</v>
      </c>
      <c r="L26" s="43">
        <f>SUM(L14:L24)</f>
        <v>65</v>
      </c>
      <c r="M26" s="49">
        <f>L26/C26</f>
        <v>5.7097680955727334E-3</v>
      </c>
      <c r="N26" s="46">
        <f>L26/D26</f>
        <v>2.1042408546455164E-2</v>
      </c>
    </row>
    <row r="27" spans="1:14" x14ac:dyDescent="0.25">
      <c r="I27" s="1"/>
    </row>
    <row r="28" spans="1:14" x14ac:dyDescent="0.25">
      <c r="I28" s="1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1kv2015</vt:lpstr>
      <vt:lpstr>sum1kv2015</vt:lpstr>
      <vt:lpstr>2kv2015</vt:lpstr>
      <vt:lpstr>sum2kv2015</vt:lpstr>
      <vt:lpstr>3kv2015</vt:lpstr>
      <vt:lpstr>sum3kv2015</vt:lpstr>
      <vt:lpstr>4kv2015</vt:lpstr>
      <vt:lpstr>sumkv42015</vt:lpstr>
      <vt:lpstr>celoroční sled. 2015</vt:lpstr>
      <vt:lpstr>celoroční sum 2015</vt:lpstr>
      <vt:lpstr>Graf1-2015</vt:lpstr>
      <vt:lpstr>Graf2-2015</vt:lpstr>
      <vt:lpstr>Graf3-2015</vt:lpstr>
      <vt:lpstr>Graf4-2015</vt:lpstr>
      <vt:lpstr>Graf5-2015</vt:lpstr>
      <vt:lpstr>Graf6-2015</vt:lpstr>
      <vt:lpstr>Graf7-2015</vt:lpstr>
      <vt:lpstr>Graf8-2015</vt:lpstr>
      <vt:lpstr>Graf9-2015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Kwasniewska</cp:lastModifiedBy>
  <cp:lastPrinted>2016-01-25T11:33:16Z</cp:lastPrinted>
  <dcterms:created xsi:type="dcterms:W3CDTF">2015-01-17T20:00:00Z</dcterms:created>
  <dcterms:modified xsi:type="dcterms:W3CDTF">2016-01-25T11:34:38Z</dcterms:modified>
</cp:coreProperties>
</file>